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24915" windowHeight="12330" activeTab="1"/>
  </bookViews>
  <sheets>
    <sheet name="Zał. Nr 1" sheetId="1" r:id="rId1"/>
    <sheet name="Zał. Nr 2" sheetId="2" r:id="rId2"/>
  </sheets>
  <definedNames>
    <definedName name="_xlnm.Print_Area" localSheetId="0">'Zał. Nr 1'!$A$1:$G$108</definedName>
    <definedName name="_xlnm.Print_Area" localSheetId="1">'Zał. Nr 2'!$A$1:$G$145</definedName>
    <definedName name="_xlnm.Print_Titles" localSheetId="0">'Zał. Nr 1'!$14:$16</definedName>
    <definedName name="_xlnm.Print_Titles" localSheetId="1">'Zał. Nr 2'!$14:$16</definedName>
  </definedNames>
  <calcPr calcId="125725"/>
</workbook>
</file>

<file path=xl/calcChain.xml><?xml version="1.0" encoding="utf-8"?>
<calcChain xmlns="http://schemas.openxmlformats.org/spreadsheetml/2006/main">
  <c r="F32" i="2"/>
  <c r="F28"/>
  <c r="F23"/>
  <c r="G33" l="1"/>
  <c r="F33"/>
  <c r="G126"/>
  <c r="G107"/>
  <c r="F97"/>
  <c r="G83"/>
  <c r="F57"/>
  <c r="F37"/>
  <c r="F36" s="1"/>
  <c r="F35" s="1"/>
  <c r="G47" i="1"/>
  <c r="F104"/>
  <c r="F101"/>
  <c r="F77"/>
  <c r="F62"/>
  <c r="F54"/>
  <c r="F58"/>
  <c r="F55"/>
  <c r="F47"/>
  <c r="F46" s="1"/>
  <c r="F41"/>
  <c r="F38"/>
  <c r="G34"/>
  <c r="G33" s="1"/>
  <c r="F34"/>
  <c r="F33" s="1"/>
  <c r="F37" l="1"/>
  <c r="E24"/>
  <c r="G37" i="2"/>
  <c r="G36" s="1"/>
  <c r="G35" s="1"/>
  <c r="G102"/>
  <c r="G101" s="1"/>
  <c r="G100" s="1"/>
  <c r="F102"/>
  <c r="F101" s="1"/>
  <c r="G97"/>
  <c r="F92"/>
  <c r="F62"/>
  <c r="F61" s="1"/>
  <c r="F69"/>
  <c r="F66"/>
  <c r="F65" l="1"/>
  <c r="F42"/>
  <c r="G73" i="1"/>
  <c r="G46"/>
  <c r="F100" l="1"/>
  <c r="F76"/>
  <c r="F72"/>
  <c r="F61"/>
  <c r="F31" l="1"/>
  <c r="G106" i="2"/>
  <c r="F100"/>
  <c r="F95"/>
  <c r="F91"/>
  <c r="F90" s="1"/>
  <c r="F83"/>
  <c r="F82" s="1"/>
  <c r="F81" s="1"/>
  <c r="G82"/>
  <c r="G74"/>
  <c r="G73" s="1"/>
  <c r="F74"/>
  <c r="F73" s="1"/>
  <c r="F72" s="1"/>
  <c r="G105" l="1"/>
  <c r="G81"/>
  <c r="G72"/>
  <c r="F60" l="1"/>
  <c r="F56" l="1"/>
  <c r="F55" s="1"/>
  <c r="G62"/>
  <c r="G61" s="1"/>
  <c r="F50"/>
  <c r="F49" s="1"/>
  <c r="F48" s="1"/>
  <c r="G45"/>
  <c r="F45"/>
  <c r="F41" s="1"/>
  <c r="F40" s="1"/>
  <c r="G50"/>
  <c r="G49" s="1"/>
  <c r="G48" l="1"/>
  <c r="G69"/>
  <c r="G66"/>
  <c r="G96"/>
  <c r="G95" s="1"/>
  <c r="G92"/>
  <c r="G91" s="1"/>
  <c r="G90" s="1"/>
  <c r="G57"/>
  <c r="G56" s="1"/>
  <c r="G42"/>
  <c r="E30"/>
  <c r="F30" s="1"/>
  <c r="F29" s="1"/>
  <c r="E26"/>
  <c r="F26" s="1"/>
  <c r="F25" s="1"/>
  <c r="E21"/>
  <c r="G104" i="1"/>
  <c r="G101"/>
  <c r="G77"/>
  <c r="G76" s="1"/>
  <c r="G72"/>
  <c r="G69"/>
  <c r="G62"/>
  <c r="G58"/>
  <c r="G55"/>
  <c r="G41"/>
  <c r="G38"/>
  <c r="E28"/>
  <c r="F30" s="1"/>
  <c r="F28" s="1"/>
  <c r="F27" s="1"/>
  <c r="F26"/>
  <c r="F24" s="1"/>
  <c r="F23" s="1"/>
  <c r="E20"/>
  <c r="F22" s="1"/>
  <c r="F20" s="1"/>
  <c r="F19" s="1"/>
  <c r="F17" l="1"/>
  <c r="G54"/>
  <c r="E27"/>
  <c r="G100"/>
  <c r="G61"/>
  <c r="G37"/>
  <c r="F21" i="2"/>
  <c r="F20" s="1"/>
  <c r="F19" s="1"/>
  <c r="E23" i="1"/>
  <c r="E19"/>
  <c r="G55" i="2"/>
  <c r="G41"/>
  <c r="G40" s="1"/>
  <c r="G65"/>
  <c r="G60" s="1"/>
  <c r="E29"/>
  <c r="E25"/>
  <c r="F24"/>
  <c r="E20"/>
  <c r="E19" s="1"/>
  <c r="F17" l="1"/>
  <c r="E17" i="1"/>
  <c r="G31"/>
  <c r="H31" s="1"/>
  <c r="E24" i="2"/>
  <c r="E17" s="1"/>
  <c r="G125"/>
  <c r="G124" s="1"/>
  <c r="H33" s="1"/>
</calcChain>
</file>

<file path=xl/sharedStrings.xml><?xml version="1.0" encoding="utf-8"?>
<sst xmlns="http://schemas.openxmlformats.org/spreadsheetml/2006/main" count="292" uniqueCount="85">
  <si>
    <t xml:space="preserve">ZADAŃ  Z ZAKRESU ADMINISTRACJI RZĄDOWEJ  I  INNYCH ZADAŃ ZLECONYCH </t>
  </si>
  <si>
    <t xml:space="preserve">USTAWAMI  WYKONYWANYCH PRZEZ SAMORZĄD WOJEWÓDZTWA  ZACHODNIOPOMORSKIEGO </t>
  </si>
  <si>
    <t>ORAZ DOCHODÓW  BUDŻETU PAŃSTWA  ZWIĄZANYCH Z REALIZACJĄ  ZADAŃ ZLECONYCH</t>
  </si>
  <si>
    <t/>
  </si>
  <si>
    <t>Zarządu  Województwa Zachodniopomorskiego</t>
  </si>
  <si>
    <t>w złotych</t>
  </si>
  <si>
    <t>DZIAŁ</t>
  </si>
  <si>
    <t>ROZDZ.</t>
  </si>
  <si>
    <t>§§</t>
  </si>
  <si>
    <t xml:space="preserve">                                                         WYSZCZEGÓLNIENIE</t>
  </si>
  <si>
    <t>PLAN</t>
  </si>
  <si>
    <t>DOCHODY BUDŻETU PAŃSTWA</t>
  </si>
  <si>
    <t>DOCHODY SAMORZĄDU WOJEWÓDZTWA</t>
  </si>
  <si>
    <t>WYDATKI SAMORZĄDU WOJEWÓDZTWA</t>
  </si>
  <si>
    <t>z tego w dziale</t>
  </si>
  <si>
    <t>010 - Rolnictwo i łowiectwo</t>
  </si>
  <si>
    <t>0690 - Wpływy z różnych opłat</t>
  </si>
  <si>
    <t xml:space="preserve">2360 - Dochody jednostek samorządu terytorialnego związane z realizacją zadań z zakresu administracji rządowej oraz innych zadań zleconych ustawami </t>
  </si>
  <si>
    <t>600 - Transport i łączność</t>
  </si>
  <si>
    <t>60095 - Pozostała działalność</t>
  </si>
  <si>
    <t>710 - Działalność usługowa</t>
  </si>
  <si>
    <t xml:space="preserve">71005 - Prace geologiczne (nieinwestycyjne) </t>
  </si>
  <si>
    <t>900 - Gospodarka komunalna i ochrona środowiska</t>
  </si>
  <si>
    <t>DOCHODY Z TYTUŁU DOTACJI CELOWYCH Z BUDŻETU PAŃSTWA NA ZADANIA ZLECONE 
Z ZAKRESU ADMINISTRACJI RZĄDOWEJ  I WYDATKI NIMI FINANSOWANE</t>
  </si>
  <si>
    <t>221 0 - Dotacje celowe otrzymane z budżetu państwa na zadania bieżące z zakresu administracji rządowej oraz inne zadania zlecone ustawami realizowane przez samorząd województwa</t>
  </si>
  <si>
    <t>417 0 - Wynagrodzenia bezosobowe</t>
  </si>
  <si>
    <t>421 0 - Zakup materiałów i wyposażenia</t>
  </si>
  <si>
    <t>426 0 - Zakup energii</t>
  </si>
  <si>
    <t>427 0 - Zakup usług remontowych</t>
  </si>
  <si>
    <t>430 0 - Zakup usług pozostałych</t>
  </si>
  <si>
    <t>436 0 - Opłaty z tytułu zakupu usług telekomunikacyjnych</t>
  </si>
  <si>
    <t>443 0 - Różne opłaty i składki</t>
  </si>
  <si>
    <t>448 0 - Podatek od nieruchomości</t>
  </si>
  <si>
    <t>452 0 - Opłaty na rzecz budżetów jednostek samorządu terytorialnego</t>
  </si>
  <si>
    <t>60003 - Krajowe pasażerskie przewozy autobusowe</t>
  </si>
  <si>
    <t>283 0 - Dotacja celowa z budżetu na finansowanie lub dofinansowanie zadań zleconych do realizacji pozostałym jednostkom niezaliczanym do sektora finansów publicznych</t>
  </si>
  <si>
    <t>411 0 - Składki na ubezpieczenia społeczne</t>
  </si>
  <si>
    <t>71012 - Zadania z zakresu geodezji i kartografii</t>
  </si>
  <si>
    <t>750 - Administracja publiczna</t>
  </si>
  <si>
    <t>75011 - Urzędy wojewódzkie</t>
  </si>
  <si>
    <t>401 0 - Wynagrodzenia osobowe pracowników</t>
  </si>
  <si>
    <t>404 0 - Dodatkowe wynagrodzenie roczne</t>
  </si>
  <si>
    <t>412 0 - Składki na Fundusz Pracy</t>
  </si>
  <si>
    <t>441 0 - Podróże służbowe krajowe</t>
  </si>
  <si>
    <t>444 0 - Odpisy na zakładowy fundusz świadczeń socjalnych</t>
  </si>
  <si>
    <t>75084 - Funkcjonowanie wojewódzkich rad dialogu społecznego</t>
  </si>
  <si>
    <t>851 - Ochrona zdrowia</t>
  </si>
  <si>
    <t>85195 - Pozostała działalność</t>
  </si>
  <si>
    <t>855 - Rodzina</t>
  </si>
  <si>
    <t>440 0 - Opłaty za administrowanie i czynsze za budynki, lokale i pomieszczenia garażowe</t>
  </si>
  <si>
    <t>470 0 - Szkolenia pracowników niebędących członkami korpusu służby cywilnej</t>
  </si>
  <si>
    <t>85509 - Działalność ośrodków adopcyjnych</t>
  </si>
  <si>
    <t>428 0 - Zakup usług zdrowotnych</t>
  </si>
  <si>
    <t>Z UWZGLĘDNIENIEM REALIZATORÓW DOCHODÓW I WYDATKÓW</t>
  </si>
  <si>
    <t>WYDZIAŁ INFRASTRUKTURY I TRANSPORTU</t>
  </si>
  <si>
    <t>WYDZIAŁ OCHRONY ŚRODOWISKA</t>
  </si>
  <si>
    <t>WYDZIAŁ ROLNICTWA I RYBACTWA</t>
  </si>
  <si>
    <t>WYDZIAŁ BEZPIECZEŃSTWA I OCHRONY INFORMACJI NIEJAWNYCH</t>
  </si>
  <si>
    <t>BIURO GEODEZJI</t>
  </si>
  <si>
    <t>WYDZIAŁ ORGANIZACJI I ROZWOJU ZASOBÓW LUDZKICH</t>
  </si>
  <si>
    <t>WYDZIAŁ WSPÓŁPRACY SPOŁECZNEJ</t>
  </si>
  <si>
    <t>WYDZIAŁ ZDROWIA</t>
  </si>
  <si>
    <t>REGIONALNY OŚRODEK POLITYKI SPOŁECZNEJ</t>
  </si>
  <si>
    <t>PUBLICZNY OŚRODEK ADOPCYJNY W SZCZECINIE</t>
  </si>
  <si>
    <t>PUBLICZNY OŚRODEK ADOPCYJNY W KOSZALINIE</t>
  </si>
  <si>
    <t>DOCHODY BUDŻETU PAŃSTWA ZWIĄZANE Z REALIZACJĄ ZADAŃ ZLECONYCH</t>
  </si>
  <si>
    <t>DOCHODY BUDŻETU PAŃSTWA ZWIĄZANE Z REALIZACJĄ ZADAŃ ZLECONYCH *</t>
  </si>
  <si>
    <t>01095 - Pozostała działalność</t>
  </si>
  <si>
    <t>630 - Turystyka</t>
  </si>
  <si>
    <t>63095 - Pozostała działalność</t>
  </si>
  <si>
    <t>439 0 - Zakup usług obejmujących wykonanie ekspertyz, analiz i opinii</t>
  </si>
  <si>
    <t>* Kwota z kolumny 6 stanowi 5% dochodów z kolumny 5</t>
  </si>
  <si>
    <t>236 0 - Dotacje celowe z budżetu jednostki samorządu terytorialnego, udzielone w trybie art. 221 ustawy, na finansowanie lub dofinansowanie zadań zleconych do realizacji organizacjom prowadzącym działalność pożytku publicznego</t>
  </si>
  <si>
    <t>422 0 - Zakup środków żywności</t>
  </si>
  <si>
    <t>0610 - Wpływy z opłat egzaminacyjnych oraz opłat za wydawanie świadectw, dyplomów, zaświadczeń certyfikatów i ich duplikatów</t>
  </si>
  <si>
    <t>PLAN FINANSOWY NA 2020 ROK</t>
  </si>
  <si>
    <t>90005 - Ochrona powietrza atmosferycznego i klimatu</t>
  </si>
  <si>
    <t>90026 - Pozostałe działania zwiazane z gospodarką odpadami</t>
  </si>
  <si>
    <t>302 0 - Wydatki osobowe niezaliczone do wynagrodzeń</t>
  </si>
  <si>
    <t>WYDZIAŁ WSPÓŁPRACY TERYTORIALNEJ I TURYSTYKI</t>
  </si>
  <si>
    <t>412 0 - Składki na Fundusz Pracy oraz Solidarnościowy Fundusz Wsparcia Osób Niepełnosprawnych</t>
  </si>
  <si>
    <t>0970 - Wpływy z różnych dochodów</t>
  </si>
  <si>
    <r>
      <t xml:space="preserve">Załącznik </t>
    </r>
    <r>
      <rPr>
        <b/>
        <sz val="11"/>
        <rFont val="Arial"/>
        <family val="2"/>
        <charset val="238"/>
      </rPr>
      <t>Nr 1</t>
    </r>
    <r>
      <rPr>
        <sz val="11"/>
        <rFont val="Arial"/>
        <family val="2"/>
        <charset val="238"/>
      </rPr>
      <t xml:space="preserve"> do  uchwały </t>
    </r>
    <r>
      <rPr>
        <b/>
        <sz val="11"/>
        <rFont val="Arial"/>
        <family val="2"/>
        <charset val="238"/>
      </rPr>
      <t>Nr 2/20</t>
    </r>
  </si>
  <si>
    <t>z dnia 8 stycznia 2020 roku</t>
  </si>
  <si>
    <r>
      <t xml:space="preserve">Załącznik </t>
    </r>
    <r>
      <rPr>
        <b/>
        <sz val="11"/>
        <rFont val="Arial"/>
        <family val="2"/>
        <charset val="238"/>
      </rPr>
      <t>Nr 2</t>
    </r>
    <r>
      <rPr>
        <sz val="11"/>
        <rFont val="Arial"/>
        <family val="2"/>
        <charset val="238"/>
      </rPr>
      <t xml:space="preserve"> do  uchwały </t>
    </r>
    <r>
      <rPr>
        <b/>
        <sz val="11"/>
        <rFont val="Arial"/>
        <family val="2"/>
        <charset val="238"/>
      </rPr>
      <t>Nr 2/20</t>
    </r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</si>
</sst>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14"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double">
        <color auto="1"/>
      </bottom>
      <diagonal/>
    </border>
    <border>
      <left/>
      <right/>
      <top style="thin">
        <color rgb="FF000000"/>
      </top>
      <bottom style="double">
        <color auto="1"/>
      </bottom>
      <diagonal/>
    </border>
    <border>
      <left/>
      <right style="thin">
        <color auto="1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rgb="FF000000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8" borderId="0">
      <alignment horizontal="right" vertical="top"/>
    </xf>
  </cellStyleXfs>
  <cellXfs count="200">
    <xf numFmtId="0" fontId="0" fillId="0" borderId="0" xfId="0"/>
    <xf numFmtId="0" fontId="2" fillId="2" borderId="14" xfId="0" applyNumberFormat="1" applyFont="1" applyFill="1" applyBorder="1" applyAlignment="1" applyProtection="1">
      <alignment vertical="center" wrapText="1"/>
    </xf>
    <xf numFmtId="3" fontId="1" fillId="5" borderId="17" xfId="0" applyNumberFormat="1" applyFont="1" applyFill="1" applyBorder="1" applyAlignment="1" applyProtection="1">
      <alignment horizontal="right" vertical="center" wrapText="1"/>
    </xf>
    <xf numFmtId="3" fontId="1" fillId="5" borderId="18" xfId="0" applyNumberFormat="1" applyFont="1" applyFill="1" applyBorder="1" applyAlignment="1" applyProtection="1">
      <alignment horizontal="right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2" fillId="2" borderId="20" xfId="0" applyNumberFormat="1" applyFont="1" applyFill="1" applyBorder="1" applyAlignment="1" applyProtection="1">
      <alignment horizontal="right" vertical="center" wrapText="1"/>
    </xf>
    <xf numFmtId="3" fontId="2" fillId="2" borderId="23" xfId="0" applyNumberFormat="1" applyFont="1" applyFill="1" applyBorder="1" applyAlignment="1" applyProtection="1">
      <alignment horizontal="right" vertical="center" wrapText="1"/>
    </xf>
    <xf numFmtId="3" fontId="2" fillId="2" borderId="18" xfId="0" applyNumberFormat="1" applyFont="1" applyFill="1" applyBorder="1" applyAlignment="1" applyProtection="1">
      <alignment horizontal="right" vertical="center" wrapText="1"/>
    </xf>
    <xf numFmtId="3" fontId="2" fillId="2" borderId="28" xfId="0" applyNumberFormat="1" applyFont="1" applyFill="1" applyBorder="1" applyAlignment="1" applyProtection="1">
      <alignment horizontal="right" vertical="center" wrapText="1"/>
    </xf>
    <xf numFmtId="43" fontId="1" fillId="3" borderId="12" xfId="1" applyFont="1" applyFill="1" applyBorder="1" applyAlignment="1" applyProtection="1">
      <alignment horizontal="center" vertical="center" wrapText="1"/>
    </xf>
    <xf numFmtId="3" fontId="1" fillId="3" borderId="32" xfId="0" applyNumberFormat="1" applyFont="1" applyFill="1" applyBorder="1" applyAlignment="1" applyProtection="1">
      <alignment horizontal="right" vertical="center" wrapText="1"/>
    </xf>
    <xf numFmtId="3" fontId="1" fillId="4" borderId="5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66" xfId="0" applyNumberFormat="1" applyFont="1" applyFill="1" applyBorder="1" applyAlignment="1" applyProtection="1">
      <alignment horizontal="center" vertical="center" wrapText="1"/>
    </xf>
    <xf numFmtId="0" fontId="5" fillId="0" borderId="70" xfId="0" applyNumberFormat="1" applyFont="1" applyFill="1" applyBorder="1" applyAlignment="1" applyProtection="1">
      <alignment horizontal="center" vertical="center" wrapText="1"/>
    </xf>
    <xf numFmtId="3" fontId="1" fillId="4" borderId="50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Alignment="1">
      <alignment vertical="center"/>
    </xf>
    <xf numFmtId="0" fontId="2" fillId="2" borderId="0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vertical="center" wrapText="1"/>
    </xf>
    <xf numFmtId="0" fontId="2" fillId="2" borderId="1" xfId="0" applyNumberFormat="1" applyFont="1" applyFill="1" applyBorder="1" applyAlignment="1" applyProtection="1">
      <alignment vertical="center" wrapText="1"/>
    </xf>
    <xf numFmtId="3" fontId="1" fillId="4" borderId="26" xfId="0" applyNumberFormat="1" applyFont="1" applyFill="1" applyBorder="1" applyAlignment="1" applyProtection="1">
      <alignment horizontal="right" vertical="center" wrapText="1"/>
    </xf>
    <xf numFmtId="3" fontId="1" fillId="4" borderId="27" xfId="0" applyNumberFormat="1" applyFont="1" applyFill="1" applyBorder="1" applyAlignment="1" applyProtection="1">
      <alignment horizontal="right" vertical="center" wrapText="1"/>
    </xf>
    <xf numFmtId="3" fontId="10" fillId="2" borderId="0" xfId="0" applyNumberFormat="1" applyFont="1" applyFill="1" applyAlignment="1">
      <alignment vertical="center"/>
    </xf>
    <xf numFmtId="3" fontId="1" fillId="6" borderId="27" xfId="0" applyNumberFormat="1" applyFont="1" applyFill="1" applyBorder="1" applyAlignment="1" applyProtection="1">
      <alignment horizontal="right" vertical="center" wrapText="1"/>
    </xf>
    <xf numFmtId="3" fontId="1" fillId="5" borderId="37" xfId="0" applyNumberFormat="1" applyFont="1" applyFill="1" applyBorder="1" applyAlignment="1" applyProtection="1">
      <alignment horizontal="right" vertical="center" wrapText="1"/>
    </xf>
    <xf numFmtId="3" fontId="2" fillId="2" borderId="38" xfId="0" applyNumberFormat="1" applyFont="1" applyFill="1" applyBorder="1" applyAlignment="1" applyProtection="1">
      <alignment horizontal="right" vertical="center" wrapText="1"/>
    </xf>
    <xf numFmtId="0" fontId="10" fillId="2" borderId="9" xfId="0" applyFont="1" applyFill="1" applyBorder="1" applyAlignment="1">
      <alignment vertical="center"/>
    </xf>
    <xf numFmtId="3" fontId="2" fillId="2" borderId="43" xfId="0" applyNumberFormat="1" applyFont="1" applyFill="1" applyBorder="1" applyAlignment="1" applyProtection="1">
      <alignment horizontal="right" vertical="center" wrapText="1"/>
    </xf>
    <xf numFmtId="3" fontId="2" fillId="9" borderId="37" xfId="0" applyNumberFormat="1" applyFont="1" applyFill="1" applyBorder="1" applyAlignment="1" applyProtection="1">
      <alignment horizontal="right" vertical="center" wrapText="1"/>
    </xf>
    <xf numFmtId="0" fontId="2" fillId="2" borderId="41" xfId="0" applyNumberFormat="1" applyFont="1" applyFill="1" applyBorder="1" applyAlignment="1" applyProtection="1">
      <alignment vertical="center" wrapText="1"/>
    </xf>
    <xf numFmtId="0" fontId="2" fillId="2" borderId="85" xfId="0" applyNumberFormat="1" applyFont="1" applyFill="1" applyBorder="1" applyAlignment="1" applyProtection="1">
      <alignment horizontal="left" vertical="center" wrapText="1"/>
    </xf>
    <xf numFmtId="3" fontId="1" fillId="5" borderId="90" xfId="0" applyNumberFormat="1" applyFont="1" applyFill="1" applyBorder="1" applyAlignment="1" applyProtection="1">
      <alignment horizontal="right" vertical="center" wrapText="1"/>
    </xf>
    <xf numFmtId="0" fontId="2" fillId="9" borderId="42" xfId="0" applyNumberFormat="1" applyFont="1" applyFill="1" applyBorder="1" applyAlignment="1" applyProtection="1">
      <alignment horizontal="left" vertical="top" wrapText="1"/>
    </xf>
    <xf numFmtId="3" fontId="2" fillId="2" borderId="80" xfId="0" applyNumberFormat="1" applyFont="1" applyFill="1" applyBorder="1" applyAlignment="1" applyProtection="1">
      <alignment horizontal="right" vertical="center" wrapText="1"/>
    </xf>
    <xf numFmtId="0" fontId="11" fillId="9" borderId="42" xfId="0" applyNumberFormat="1" applyFont="1" applyFill="1" applyBorder="1" applyAlignment="1" applyProtection="1">
      <alignment horizontal="left" vertical="top" wrapText="1"/>
    </xf>
    <xf numFmtId="3" fontId="1" fillId="5" borderId="36" xfId="0" applyNumberFormat="1" applyFont="1" applyFill="1" applyBorder="1" applyAlignment="1" applyProtection="1">
      <alignment horizontal="right" vertical="center" wrapText="1"/>
    </xf>
    <xf numFmtId="3" fontId="1" fillId="5" borderId="72" xfId="0" applyNumberFormat="1" applyFont="1" applyFill="1" applyBorder="1" applyAlignment="1" applyProtection="1">
      <alignment horizontal="right" vertical="center" wrapText="1"/>
    </xf>
    <xf numFmtId="0" fontId="2" fillId="2" borderId="92" xfId="0" applyNumberFormat="1" applyFont="1" applyFill="1" applyBorder="1" applyAlignment="1" applyProtection="1">
      <alignment horizontal="left" vertical="center" wrapText="1"/>
    </xf>
    <xf numFmtId="3" fontId="2" fillId="2" borderId="39" xfId="0" applyNumberFormat="1" applyFont="1" applyFill="1" applyBorder="1" applyAlignment="1" applyProtection="1">
      <alignment horizontal="right" vertical="center" wrapText="1"/>
    </xf>
    <xf numFmtId="3" fontId="1" fillId="5" borderId="39" xfId="0" applyNumberFormat="1" applyFont="1" applyFill="1" applyBorder="1" applyAlignment="1" applyProtection="1">
      <alignment horizontal="right" vertical="center" wrapText="1"/>
    </xf>
    <xf numFmtId="3" fontId="1" fillId="5" borderId="91" xfId="0" applyNumberFormat="1" applyFont="1" applyFill="1" applyBorder="1" applyAlignment="1" applyProtection="1">
      <alignment horizontal="right" vertical="center" wrapText="1"/>
    </xf>
    <xf numFmtId="3" fontId="2" fillId="2" borderId="45" xfId="0" applyNumberFormat="1" applyFont="1" applyFill="1" applyBorder="1" applyAlignment="1" applyProtection="1">
      <alignment horizontal="right" vertical="center" wrapText="1"/>
    </xf>
    <xf numFmtId="3" fontId="2" fillId="2" borderId="37" xfId="0" applyNumberFormat="1" applyFont="1" applyFill="1" applyBorder="1" applyAlignment="1" applyProtection="1">
      <alignment horizontal="right" vertical="center" wrapText="1"/>
    </xf>
    <xf numFmtId="3" fontId="1" fillId="6" borderId="81" xfId="0" applyNumberFormat="1" applyFont="1" applyFill="1" applyBorder="1" applyAlignment="1" applyProtection="1">
      <alignment horizontal="right" vertical="center" wrapText="1"/>
    </xf>
    <xf numFmtId="0" fontId="2" fillId="2" borderId="89" xfId="0" applyNumberFormat="1" applyFont="1" applyFill="1" applyBorder="1" applyAlignment="1" applyProtection="1">
      <alignment vertical="center" wrapText="1"/>
    </xf>
    <xf numFmtId="3" fontId="2" fillId="2" borderId="66" xfId="0" applyNumberFormat="1" applyFont="1" applyFill="1" applyBorder="1" applyAlignment="1" applyProtection="1">
      <alignment horizontal="right" vertical="center" wrapText="1"/>
    </xf>
    <xf numFmtId="0" fontId="2" fillId="9" borderId="15" xfId="0" applyNumberFormat="1" applyFont="1" applyFill="1" applyBorder="1" applyAlignment="1" applyProtection="1">
      <alignment horizontal="left" vertical="top" wrapText="1"/>
    </xf>
    <xf numFmtId="3" fontId="2" fillId="9" borderId="40" xfId="0" applyNumberFormat="1" applyFont="1" applyFill="1" applyBorder="1" applyAlignment="1" applyProtection="1">
      <alignment horizontal="right" vertical="center" wrapText="1"/>
    </xf>
    <xf numFmtId="3" fontId="2" fillId="9" borderId="40" xfId="0" applyNumberFormat="1" applyFont="1" applyFill="1" applyBorder="1" applyAlignment="1" applyProtection="1">
      <alignment horizontal="right" vertical="top" wrapText="1"/>
    </xf>
    <xf numFmtId="3" fontId="1" fillId="6" borderId="50" xfId="0" applyNumberFormat="1" applyFont="1" applyFill="1" applyBorder="1" applyAlignment="1" applyProtection="1">
      <alignment horizontal="right" vertical="center" wrapText="1"/>
    </xf>
    <xf numFmtId="3" fontId="1" fillId="6" borderId="56" xfId="0" applyNumberFormat="1" applyFont="1" applyFill="1" applyBorder="1" applyAlignment="1" applyProtection="1">
      <alignment horizontal="right" vertical="center" wrapText="1"/>
    </xf>
    <xf numFmtId="3" fontId="1" fillId="5" borderId="87" xfId="0" applyNumberFormat="1" applyFont="1" applyFill="1" applyBorder="1" applyAlignment="1" applyProtection="1">
      <alignment horizontal="right" vertical="center" wrapText="1"/>
    </xf>
    <xf numFmtId="3" fontId="1" fillId="5" borderId="70" xfId="0" applyNumberFormat="1" applyFont="1" applyFill="1" applyBorder="1" applyAlignment="1" applyProtection="1">
      <alignment horizontal="right" vertical="center" wrapText="1"/>
    </xf>
    <xf numFmtId="0" fontId="2" fillId="9" borderId="73" xfId="0" applyNumberFormat="1" applyFont="1" applyFill="1" applyBorder="1" applyAlignment="1" applyProtection="1">
      <alignment horizontal="left" vertical="top" wrapText="1"/>
    </xf>
    <xf numFmtId="3" fontId="2" fillId="2" borderId="87" xfId="0" applyNumberFormat="1" applyFont="1" applyFill="1" applyBorder="1" applyAlignment="1" applyProtection="1">
      <alignment horizontal="right" vertical="center" wrapText="1"/>
    </xf>
    <xf numFmtId="3" fontId="1" fillId="5" borderId="94" xfId="0" applyNumberFormat="1" applyFont="1" applyFill="1" applyBorder="1" applyAlignment="1" applyProtection="1">
      <alignment horizontal="right" vertical="center" wrapText="1"/>
    </xf>
    <xf numFmtId="0" fontId="2" fillId="2" borderId="85" xfId="0" applyNumberFormat="1" applyFont="1" applyFill="1" applyBorder="1" applyAlignment="1" applyProtection="1">
      <alignment vertical="center" wrapText="1"/>
    </xf>
    <xf numFmtId="3" fontId="2" fillId="9" borderId="66" xfId="0" applyNumberFormat="1" applyFont="1" applyFill="1" applyBorder="1" applyAlignment="1" applyProtection="1">
      <alignment horizontal="right" vertical="center" wrapText="1"/>
    </xf>
    <xf numFmtId="3" fontId="1" fillId="5" borderId="88" xfId="0" applyNumberFormat="1" applyFont="1" applyFill="1" applyBorder="1" applyAlignment="1" applyProtection="1">
      <alignment horizontal="right" vertical="center" wrapText="1"/>
    </xf>
    <xf numFmtId="3" fontId="2" fillId="2" borderId="75" xfId="0" applyNumberFormat="1" applyFont="1" applyFill="1" applyBorder="1" applyAlignment="1" applyProtection="1">
      <alignment horizontal="right" vertical="center" wrapText="1"/>
    </xf>
    <xf numFmtId="3" fontId="1" fillId="5" borderId="38" xfId="0" applyNumberFormat="1" applyFont="1" applyFill="1" applyBorder="1" applyAlignment="1" applyProtection="1">
      <alignment horizontal="right" vertical="center" wrapText="1"/>
    </xf>
    <xf numFmtId="3" fontId="2" fillId="2" borderId="70" xfId="0" applyNumberFormat="1" applyFont="1" applyFill="1" applyBorder="1" applyAlignment="1" applyProtection="1">
      <alignment horizontal="right" vertical="center" wrapText="1"/>
    </xf>
    <xf numFmtId="3" fontId="11" fillId="2" borderId="38" xfId="0" applyNumberFormat="1" applyFont="1" applyFill="1" applyBorder="1" applyAlignment="1" applyProtection="1">
      <alignment horizontal="right" vertical="top" wrapText="1"/>
    </xf>
    <xf numFmtId="3" fontId="1" fillId="5" borderId="62" xfId="0" applyNumberFormat="1" applyFont="1" applyFill="1" applyBorder="1" applyAlignment="1" applyProtection="1">
      <alignment horizontal="right" vertical="center" wrapText="1"/>
    </xf>
    <xf numFmtId="0" fontId="10" fillId="2" borderId="80" xfId="0" applyFont="1" applyFill="1" applyBorder="1" applyAlignment="1">
      <alignment vertical="center"/>
    </xf>
    <xf numFmtId="3" fontId="2" fillId="2" borderId="9" xfId="0" applyNumberFormat="1" applyFont="1" applyFill="1" applyBorder="1" applyAlignment="1" applyProtection="1">
      <alignment horizontal="right" vertical="center" wrapText="1"/>
    </xf>
    <xf numFmtId="3" fontId="2" fillId="9" borderId="87" xfId="0" applyNumberFormat="1" applyFont="1" applyFill="1" applyBorder="1" applyAlignment="1" applyProtection="1">
      <alignment horizontal="right" vertical="center" wrapText="1"/>
    </xf>
    <xf numFmtId="3" fontId="11" fillId="2" borderId="66" xfId="0" applyNumberFormat="1" applyFont="1" applyFill="1" applyBorder="1" applyAlignment="1" applyProtection="1">
      <alignment horizontal="right" vertical="top" wrapText="1"/>
    </xf>
    <xf numFmtId="0" fontId="1" fillId="2" borderId="89" xfId="0" applyNumberFormat="1" applyFont="1" applyFill="1" applyBorder="1" applyAlignment="1" applyProtection="1">
      <alignment horizontal="center" vertical="center" wrapText="1"/>
    </xf>
    <xf numFmtId="0" fontId="1" fillId="2" borderId="85" xfId="0" applyNumberFormat="1" applyFont="1" applyFill="1" applyBorder="1" applyAlignment="1" applyProtection="1">
      <alignment horizontal="center" vertical="center" wrapText="1"/>
    </xf>
    <xf numFmtId="3" fontId="1" fillId="2" borderId="95" xfId="0" applyNumberFormat="1" applyFont="1" applyFill="1" applyBorder="1" applyAlignment="1" applyProtection="1">
      <alignment horizontal="right" vertical="center" wrapText="1"/>
    </xf>
    <xf numFmtId="3" fontId="1" fillId="2" borderId="96" xfId="0" applyNumberFormat="1" applyFont="1" applyFill="1" applyBorder="1" applyAlignment="1" applyProtection="1">
      <alignment horizontal="right" vertical="center" wrapText="1"/>
    </xf>
    <xf numFmtId="0" fontId="2" fillId="3" borderId="71" xfId="0" applyNumberFormat="1" applyFont="1" applyFill="1" applyBorder="1" applyAlignment="1" applyProtection="1">
      <alignment horizontal="center" vertical="center" wrapText="1"/>
    </xf>
    <xf numFmtId="0" fontId="2" fillId="9" borderId="15" xfId="0" applyNumberFormat="1" applyFont="1" applyFill="1" applyBorder="1" applyAlignment="1" applyProtection="1">
      <alignment horizontal="left" vertical="center" wrapText="1"/>
    </xf>
    <xf numFmtId="3" fontId="1" fillId="3" borderId="97" xfId="0" applyNumberFormat="1" applyFont="1" applyFill="1" applyBorder="1" applyAlignment="1" applyProtection="1">
      <alignment horizontal="right" vertical="center" wrapText="1"/>
    </xf>
    <xf numFmtId="0" fontId="2" fillId="0" borderId="54" xfId="0" applyNumberFormat="1" applyFont="1" applyFill="1" applyBorder="1" applyAlignment="1" applyProtection="1">
      <alignment horizontal="center" vertical="center" wrapText="1"/>
    </xf>
    <xf numFmtId="0" fontId="2" fillId="0" borderId="98" xfId="0" applyNumberFormat="1" applyFont="1" applyFill="1" applyBorder="1" applyAlignment="1" applyProtection="1">
      <alignment horizontal="center" vertical="center" wrapText="1"/>
    </xf>
    <xf numFmtId="0" fontId="2" fillId="0" borderId="55" xfId="0" applyNumberFormat="1" applyFont="1" applyFill="1" applyBorder="1" applyAlignment="1" applyProtection="1">
      <alignment horizontal="center" vertical="center" wrapText="1"/>
    </xf>
    <xf numFmtId="0" fontId="2" fillId="0" borderId="93" xfId="0" applyNumberFormat="1" applyFont="1" applyFill="1" applyBorder="1" applyAlignment="1" applyProtection="1">
      <alignment horizontal="center" vertical="center" wrapText="1"/>
    </xf>
    <xf numFmtId="0" fontId="2" fillId="0" borderId="99" xfId="0" applyNumberFormat="1" applyFont="1" applyFill="1" applyBorder="1" applyAlignment="1" applyProtection="1">
      <alignment horizontal="center" vertical="center" wrapText="1"/>
    </xf>
    <xf numFmtId="0" fontId="2" fillId="0" borderId="90" xfId="0" applyNumberFormat="1" applyFont="1" applyFill="1" applyBorder="1" applyAlignment="1" applyProtection="1">
      <alignment horizontal="center" vertical="center" wrapText="1"/>
    </xf>
    <xf numFmtId="0" fontId="2" fillId="0" borderId="100" xfId="0" applyNumberFormat="1" applyFont="1" applyFill="1" applyBorder="1" applyAlignment="1" applyProtection="1">
      <alignment horizontal="center" vertical="center" wrapText="1"/>
    </xf>
    <xf numFmtId="0" fontId="2" fillId="9" borderId="42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89" xfId="0" applyNumberFormat="1" applyFont="1" applyFill="1" applyBorder="1" applyAlignment="1" applyProtection="1">
      <alignment horizontal="left" vertical="center" wrapText="1"/>
    </xf>
    <xf numFmtId="0" fontId="2" fillId="9" borderId="73" xfId="0" applyNumberFormat="1" applyFont="1" applyFill="1" applyBorder="1" applyAlignment="1" applyProtection="1">
      <alignment horizontal="left" vertical="center" wrapText="1"/>
    </xf>
    <xf numFmtId="0" fontId="2" fillId="2" borderId="13" xfId="0" applyNumberFormat="1" applyFont="1" applyFill="1" applyBorder="1" applyAlignment="1" applyProtection="1">
      <alignment horizontal="left" vertical="center" wrapText="1"/>
    </xf>
    <xf numFmtId="0" fontId="2" fillId="9" borderId="42" xfId="0" applyNumberFormat="1" applyFont="1" applyFill="1" applyBorder="1" applyAlignment="1" applyProtection="1">
      <alignment horizontal="left" vertical="center" wrapText="1"/>
    </xf>
    <xf numFmtId="0" fontId="2" fillId="2" borderId="86" xfId="0" applyNumberFormat="1" applyFont="1" applyFill="1" applyBorder="1" applyAlignment="1" applyProtection="1">
      <alignment horizontal="left" vertical="center" wrapText="1"/>
    </xf>
    <xf numFmtId="0" fontId="2" fillId="2" borderId="13" xfId="0" applyNumberFormat="1" applyFont="1" applyFill="1" applyBorder="1" applyAlignment="1" applyProtection="1">
      <alignment vertical="center" wrapText="1"/>
    </xf>
    <xf numFmtId="0" fontId="2" fillId="2" borderId="80" xfId="0" applyNumberFormat="1" applyFont="1" applyFill="1" applyBorder="1" applyAlignment="1" applyProtection="1">
      <alignment horizontal="left" vertical="center" wrapText="1"/>
    </xf>
    <xf numFmtId="0" fontId="2" fillId="2" borderId="86" xfId="0" applyNumberFormat="1" applyFont="1" applyFill="1" applyBorder="1" applyAlignment="1" applyProtection="1">
      <alignment vertical="center" wrapText="1"/>
    </xf>
    <xf numFmtId="0" fontId="10" fillId="2" borderId="85" xfId="0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3" fontId="1" fillId="7" borderId="60" xfId="0" applyNumberFormat="1" applyFont="1" applyFill="1" applyBorder="1" applyAlignment="1" applyProtection="1">
      <alignment vertical="center" wrapText="1"/>
    </xf>
    <xf numFmtId="3" fontId="1" fillId="7" borderId="71" xfId="0" applyNumberFormat="1" applyFont="1" applyFill="1" applyBorder="1" applyAlignment="1" applyProtection="1">
      <alignment horizontal="right" vertical="center" wrapText="1"/>
    </xf>
    <xf numFmtId="43" fontId="1" fillId="7" borderId="60" xfId="1" applyFont="1" applyFill="1" applyBorder="1" applyAlignment="1" applyProtection="1">
      <alignment horizontal="center" vertical="center" wrapText="1"/>
    </xf>
    <xf numFmtId="43" fontId="1" fillId="7" borderId="83" xfId="1" applyFont="1" applyFill="1" applyBorder="1" applyAlignment="1" applyProtection="1">
      <alignment horizontal="center" vertical="center" wrapText="1"/>
    </xf>
    <xf numFmtId="3" fontId="1" fillId="7" borderId="83" xfId="0" applyNumberFormat="1" applyFont="1" applyFill="1" applyBorder="1" applyAlignment="1" applyProtection="1">
      <alignment horizontal="right" vertical="center" wrapText="1"/>
    </xf>
    <xf numFmtId="3" fontId="1" fillId="7" borderId="84" xfId="0" applyNumberFormat="1" applyFont="1" applyFill="1" applyBorder="1" applyAlignment="1" applyProtection="1">
      <alignment horizontal="right" vertical="center" wrapText="1"/>
    </xf>
    <xf numFmtId="3" fontId="2" fillId="2" borderId="42" xfId="0" applyNumberFormat="1" applyFont="1" applyFill="1" applyBorder="1" applyAlignment="1" applyProtection="1">
      <alignment horizontal="right" vertical="center" wrapText="1"/>
    </xf>
    <xf numFmtId="3" fontId="1" fillId="7" borderId="60" xfId="0" applyNumberFormat="1" applyFont="1" applyFill="1" applyBorder="1" applyAlignment="1" applyProtection="1">
      <alignment horizontal="right" vertical="center" wrapText="1"/>
    </xf>
    <xf numFmtId="3" fontId="11" fillId="2" borderId="28" xfId="0" applyNumberFormat="1" applyFont="1" applyFill="1" applyBorder="1" applyAlignment="1" applyProtection="1">
      <alignment horizontal="right" vertical="top" wrapText="1"/>
    </xf>
    <xf numFmtId="3" fontId="2" fillId="9" borderId="9" xfId="0" applyNumberFormat="1" applyFont="1" applyFill="1" applyBorder="1" applyAlignment="1" applyProtection="1">
      <alignment horizontal="right" vertical="center" wrapText="1"/>
    </xf>
    <xf numFmtId="0" fontId="2" fillId="2" borderId="53" xfId="0" applyNumberFormat="1" applyFont="1" applyFill="1" applyBorder="1" applyAlignment="1" applyProtection="1">
      <alignment vertical="center" wrapText="1"/>
    </xf>
    <xf numFmtId="3" fontId="1" fillId="5" borderId="101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3" borderId="57" xfId="0" quotePrefix="1" applyNumberFormat="1" applyFont="1" applyFill="1" applyBorder="1" applyAlignment="1" applyProtection="1">
      <alignment horizontal="center" vertical="center" wrapText="1"/>
    </xf>
    <xf numFmtId="0" fontId="1" fillId="3" borderId="58" xfId="0" quotePrefix="1" applyNumberFormat="1" applyFont="1" applyFill="1" applyBorder="1" applyAlignment="1" applyProtection="1">
      <alignment horizontal="center" vertical="center" wrapText="1"/>
    </xf>
    <xf numFmtId="0" fontId="2" fillId="2" borderId="85" xfId="0" quotePrefix="1" applyNumberFormat="1" applyFont="1" applyFill="1" applyBorder="1" applyAlignment="1" applyProtection="1">
      <alignment horizontal="left" vertical="center" wrapText="1"/>
    </xf>
    <xf numFmtId="0" fontId="2" fillId="2" borderId="86" xfId="0" quotePrefix="1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9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85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5" borderId="15" xfId="0" applyNumberFormat="1" applyFont="1" applyFill="1" applyBorder="1" applyAlignment="1" applyProtection="1">
      <alignment horizontal="left" vertical="center" wrapText="1"/>
    </xf>
    <xf numFmtId="0" fontId="1" fillId="5" borderId="16" xfId="0" applyNumberFormat="1" applyFont="1" applyFill="1" applyBorder="1" applyAlignment="1" applyProtection="1">
      <alignment horizontal="left" vertical="center" wrapText="1"/>
    </xf>
    <xf numFmtId="49" fontId="2" fillId="2" borderId="14" xfId="0" applyNumberFormat="1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21" xfId="0" applyNumberFormat="1" applyFont="1" applyFill="1" applyBorder="1" applyAlignment="1" applyProtection="1">
      <alignment horizontal="left" vertical="center" wrapText="1"/>
    </xf>
    <xf numFmtId="0" fontId="2" fillId="2" borderId="22" xfId="0" applyNumberFormat="1" applyFont="1" applyFill="1" applyBorder="1" applyAlignment="1" applyProtection="1">
      <alignment horizontal="left" vertical="center" wrapText="1"/>
    </xf>
    <xf numFmtId="0" fontId="1" fillId="4" borderId="24" xfId="0" applyNumberFormat="1" applyFont="1" applyFill="1" applyBorder="1" applyAlignment="1" applyProtection="1">
      <alignment horizontal="left" vertical="center" wrapText="1"/>
    </xf>
    <xf numFmtId="0" fontId="1" fillId="4" borderId="25" xfId="0" applyNumberFormat="1" applyFont="1" applyFill="1" applyBorder="1" applyAlignment="1" applyProtection="1">
      <alignment horizontal="left" vertical="center" wrapText="1"/>
    </xf>
    <xf numFmtId="0" fontId="1" fillId="5" borderId="78" xfId="0" applyNumberFormat="1" applyFont="1" applyFill="1" applyBorder="1" applyAlignment="1" applyProtection="1">
      <alignment horizontal="left" vertical="center" wrapText="1"/>
    </xf>
    <xf numFmtId="0" fontId="1" fillId="5" borderId="64" xfId="0" applyNumberFormat="1" applyFont="1" applyFill="1" applyBorder="1" applyAlignment="1" applyProtection="1">
      <alignment horizontal="left" vertical="center" wrapText="1"/>
    </xf>
    <xf numFmtId="0" fontId="1" fillId="5" borderId="79" xfId="0" applyNumberFormat="1" applyFont="1" applyFill="1" applyBorder="1" applyAlignment="1" applyProtection="1">
      <alignment horizontal="left" vertical="center" wrapText="1"/>
    </xf>
    <xf numFmtId="0" fontId="1" fillId="3" borderId="29" xfId="0" quotePrefix="1" applyNumberFormat="1" applyFont="1" applyFill="1" applyBorder="1" applyAlignment="1" applyProtection="1">
      <alignment horizontal="center" vertical="center" wrapText="1"/>
    </xf>
    <xf numFmtId="0" fontId="1" fillId="3" borderId="30" xfId="0" quotePrefix="1" applyNumberFormat="1" applyFont="1" applyFill="1" applyBorder="1" applyAlignment="1" applyProtection="1">
      <alignment horizontal="center" vertical="center" wrapText="1"/>
    </xf>
    <xf numFmtId="0" fontId="1" fillId="3" borderId="31" xfId="0" quotePrefix="1" applyNumberFormat="1" applyFont="1" applyFill="1" applyBorder="1" applyAlignment="1" applyProtection="1">
      <alignment horizontal="center" vertical="center" wrapText="1"/>
    </xf>
    <xf numFmtId="0" fontId="2" fillId="2" borderId="33" xfId="0" quotePrefix="1" applyNumberFormat="1" applyFont="1" applyFill="1" applyBorder="1" applyAlignment="1" applyProtection="1">
      <alignment horizontal="left" vertical="center" wrapText="1"/>
    </xf>
    <xf numFmtId="0" fontId="2" fillId="2" borderId="34" xfId="0" quotePrefix="1" applyNumberFormat="1" applyFont="1" applyFill="1" applyBorder="1" applyAlignment="1" applyProtection="1">
      <alignment horizontal="left" vertical="center" wrapText="1"/>
    </xf>
    <xf numFmtId="0" fontId="1" fillId="6" borderId="24" xfId="0" applyNumberFormat="1" applyFont="1" applyFill="1" applyBorder="1" applyAlignment="1" applyProtection="1">
      <alignment horizontal="left" vertical="center" wrapText="1"/>
    </xf>
    <xf numFmtId="0" fontId="1" fillId="6" borderId="25" xfId="0" applyNumberFormat="1" applyFont="1" applyFill="1" applyBorder="1" applyAlignment="1" applyProtection="1">
      <alignment horizontal="left" vertical="center" wrapText="1"/>
    </xf>
    <xf numFmtId="0" fontId="1" fillId="6" borderId="35" xfId="0" applyNumberFormat="1" applyFont="1" applyFill="1" applyBorder="1" applyAlignment="1" applyProtection="1">
      <alignment horizontal="left" vertical="center" wrapText="1"/>
    </xf>
    <xf numFmtId="0" fontId="1" fillId="5" borderId="36" xfId="0" applyNumberFormat="1" applyFont="1" applyFill="1" applyBorder="1" applyAlignment="1" applyProtection="1">
      <alignment horizontal="left" vertical="center" wrapText="1"/>
    </xf>
    <xf numFmtId="0" fontId="2" fillId="2" borderId="19" xfId="0" applyNumberFormat="1" applyFont="1" applyFill="1" applyBorder="1" applyAlignment="1" applyProtection="1">
      <alignment horizontal="left" vertical="center" wrapText="1"/>
    </xf>
    <xf numFmtId="0" fontId="2" fillId="2" borderId="75" xfId="0" applyNumberFormat="1" applyFont="1" applyFill="1" applyBorder="1" applyAlignment="1" applyProtection="1">
      <alignment horizontal="left" vertical="center" wrapText="1"/>
    </xf>
    <xf numFmtId="0" fontId="2" fillId="9" borderId="42" xfId="0" applyNumberFormat="1" applyFont="1" applyFill="1" applyBorder="1" applyAlignment="1" applyProtection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" fillId="5" borderId="5" xfId="0" applyNumberFormat="1" applyFont="1" applyFill="1" applyBorder="1" applyAlignment="1" applyProtection="1">
      <alignment horizontal="left" vertical="center" wrapText="1"/>
    </xf>
    <xf numFmtId="0" fontId="1" fillId="5" borderId="6" xfId="0" applyNumberFormat="1" applyFont="1" applyFill="1" applyBorder="1" applyAlignment="1" applyProtection="1">
      <alignment horizontal="left" vertical="center" wrapText="1"/>
    </xf>
    <xf numFmtId="0" fontId="1" fillId="6" borderId="67" xfId="0" applyNumberFormat="1" applyFont="1" applyFill="1" applyBorder="1" applyAlignment="1" applyProtection="1">
      <alignment horizontal="left" vertical="center" wrapText="1"/>
    </xf>
    <xf numFmtId="0" fontId="1" fillId="6" borderId="68" xfId="0" applyNumberFormat="1" applyFont="1" applyFill="1" applyBorder="1" applyAlignment="1" applyProtection="1">
      <alignment horizontal="left" vertical="center" wrapText="1"/>
    </xf>
    <xf numFmtId="0" fontId="1" fillId="6" borderId="69" xfId="0" applyNumberFormat="1" applyFont="1" applyFill="1" applyBorder="1" applyAlignment="1" applyProtection="1">
      <alignment horizontal="left" vertical="center" wrapText="1"/>
    </xf>
    <xf numFmtId="0" fontId="1" fillId="5" borderId="89" xfId="0" applyNumberFormat="1" applyFont="1" applyFill="1" applyBorder="1" applyAlignment="1" applyProtection="1">
      <alignment horizontal="left" vertical="center" wrapText="1"/>
    </xf>
    <xf numFmtId="0" fontId="1" fillId="5" borderId="85" xfId="0" applyNumberFormat="1" applyFont="1" applyFill="1" applyBorder="1" applyAlignment="1" applyProtection="1">
      <alignment horizontal="left" vertical="center" wrapText="1"/>
    </xf>
    <xf numFmtId="0" fontId="1" fillId="5" borderId="86" xfId="0" applyNumberFormat="1" applyFont="1" applyFill="1" applyBorder="1" applyAlignment="1" applyProtection="1">
      <alignment horizontal="left" vertical="center" wrapText="1"/>
    </xf>
    <xf numFmtId="0" fontId="2" fillId="2" borderId="54" xfId="0" applyNumberFormat="1" applyFont="1" applyFill="1" applyBorder="1" applyAlignment="1" applyProtection="1">
      <alignment horizontal="left" vertical="center" wrapText="1"/>
    </xf>
    <xf numFmtId="0" fontId="2" fillId="2" borderId="61" xfId="0" applyNumberFormat="1" applyFont="1" applyFill="1" applyBorder="1" applyAlignment="1" applyProtection="1">
      <alignment horizontal="left" vertical="center" wrapText="1"/>
    </xf>
    <xf numFmtId="0" fontId="2" fillId="2" borderId="89" xfId="0" applyNumberFormat="1" applyFont="1" applyFill="1" applyBorder="1" applyAlignment="1" applyProtection="1">
      <alignment horizontal="left" vertical="center" wrapText="1"/>
    </xf>
    <xf numFmtId="0" fontId="2" fillId="2" borderId="76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4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left" vertical="center" wrapText="1"/>
    </xf>
    <xf numFmtId="0" fontId="2" fillId="2" borderId="13" xfId="0" applyNumberFormat="1" applyFont="1" applyFill="1" applyBorder="1" applyAlignment="1" applyProtection="1">
      <alignment horizontal="left" vertical="center" wrapText="1"/>
    </xf>
    <xf numFmtId="0" fontId="1" fillId="5" borderId="54" xfId="0" applyNumberFormat="1" applyFont="1" applyFill="1" applyBorder="1" applyAlignment="1" applyProtection="1">
      <alignment horizontal="left" vertical="center" wrapText="1"/>
    </xf>
    <xf numFmtId="0" fontId="1" fillId="5" borderId="55" xfId="0" applyNumberFormat="1" applyFont="1" applyFill="1" applyBorder="1" applyAlignment="1" applyProtection="1">
      <alignment horizontal="left" vertical="center" wrapText="1"/>
    </xf>
    <xf numFmtId="0" fontId="1" fillId="5" borderId="61" xfId="0" applyNumberFormat="1" applyFont="1" applyFill="1" applyBorder="1" applyAlignment="1" applyProtection="1">
      <alignment horizontal="left" vertical="center" wrapText="1"/>
    </xf>
    <xf numFmtId="0" fontId="2" fillId="2" borderId="93" xfId="0" applyNumberFormat="1" applyFont="1" applyFill="1" applyBorder="1" applyAlignment="1" applyProtection="1">
      <alignment horizontal="left" vertical="center" wrapText="1"/>
    </xf>
    <xf numFmtId="0" fontId="1" fillId="5" borderId="3" xfId="0" applyNumberFormat="1" applyFont="1" applyFill="1" applyBorder="1" applyAlignment="1" applyProtection="1">
      <alignment horizontal="left" vertical="center" wrapText="1"/>
    </xf>
    <xf numFmtId="0" fontId="1" fillId="5" borderId="46" xfId="0" applyNumberFormat="1" applyFont="1" applyFill="1" applyBorder="1" applyAlignment="1" applyProtection="1">
      <alignment horizontal="left" vertical="center" wrapText="1"/>
    </xf>
    <xf numFmtId="0" fontId="1" fillId="7" borderId="10" xfId="0" quotePrefix="1" applyNumberFormat="1" applyFont="1" applyFill="1" applyBorder="1" applyAlignment="1" applyProtection="1">
      <alignment horizontal="center" vertical="center" wrapText="1"/>
    </xf>
    <xf numFmtId="0" fontId="1" fillId="7" borderId="11" xfId="0" quotePrefix="1" applyNumberFormat="1" applyFont="1" applyFill="1" applyBorder="1" applyAlignment="1" applyProtection="1">
      <alignment horizontal="center" vertical="center" wrapText="1"/>
    </xf>
    <xf numFmtId="0" fontId="1" fillId="7" borderId="82" xfId="0" quotePrefix="1" applyNumberFormat="1" applyFont="1" applyFill="1" applyBorder="1" applyAlignment="1" applyProtection="1">
      <alignment horizontal="center" vertical="center" wrapText="1"/>
    </xf>
    <xf numFmtId="0" fontId="1" fillId="7" borderId="57" xfId="0" quotePrefix="1" applyNumberFormat="1" applyFont="1" applyFill="1" applyBorder="1" applyAlignment="1" applyProtection="1">
      <alignment horizontal="center" vertical="center" wrapText="1"/>
    </xf>
    <xf numFmtId="0" fontId="1" fillId="7" borderId="58" xfId="0" quotePrefix="1" applyNumberFormat="1" applyFont="1" applyFill="1" applyBorder="1" applyAlignment="1" applyProtection="1">
      <alignment horizontal="center" vertical="center" wrapText="1"/>
    </xf>
    <xf numFmtId="0" fontId="1" fillId="7" borderId="59" xfId="0" quotePrefix="1" applyNumberFormat="1" applyFont="1" applyFill="1" applyBorder="1" applyAlignment="1" applyProtection="1">
      <alignment horizontal="center" vertical="center" wrapText="1"/>
    </xf>
    <xf numFmtId="0" fontId="1" fillId="6" borderId="47" xfId="0" applyNumberFormat="1" applyFont="1" applyFill="1" applyBorder="1" applyAlignment="1" applyProtection="1">
      <alignment horizontal="left" vertical="center" wrapText="1"/>
    </xf>
    <xf numFmtId="0" fontId="1" fillId="6" borderId="48" xfId="0" applyNumberFormat="1" applyFont="1" applyFill="1" applyBorder="1" applyAlignment="1" applyProtection="1">
      <alignment horizontal="left" vertical="center" wrapText="1"/>
    </xf>
    <xf numFmtId="0" fontId="1" fillId="6" borderId="49" xfId="0" applyNumberFormat="1" applyFont="1" applyFill="1" applyBorder="1" applyAlignment="1" applyProtection="1">
      <alignment horizontal="left" vertical="center" wrapText="1"/>
    </xf>
    <xf numFmtId="0" fontId="1" fillId="5" borderId="73" xfId="0" applyNumberFormat="1" applyFont="1" applyFill="1" applyBorder="1" applyAlignment="1" applyProtection="1">
      <alignment horizontal="left" vertical="center" wrapText="1"/>
    </xf>
    <xf numFmtId="0" fontId="1" fillId="5" borderId="74" xfId="0" applyNumberFormat="1" applyFont="1" applyFill="1" applyBorder="1" applyAlignment="1" applyProtection="1">
      <alignment horizontal="left" vertical="center" wrapText="1"/>
    </xf>
    <xf numFmtId="0" fontId="1" fillId="5" borderId="75" xfId="0" applyNumberFormat="1" applyFont="1" applyFill="1" applyBorder="1" applyAlignment="1" applyProtection="1">
      <alignment horizontal="left" vertical="center" wrapText="1"/>
    </xf>
    <xf numFmtId="0" fontId="2" fillId="2" borderId="86" xfId="0" applyNumberFormat="1" applyFont="1" applyFill="1" applyBorder="1" applyAlignment="1" applyProtection="1">
      <alignment horizontal="left" vertical="center" wrapText="1"/>
    </xf>
    <xf numFmtId="0" fontId="1" fillId="5" borderId="77" xfId="0" applyNumberFormat="1" applyFont="1" applyFill="1" applyBorder="1" applyAlignment="1" applyProtection="1">
      <alignment horizontal="left" vertical="center" wrapText="1"/>
    </xf>
    <xf numFmtId="0" fontId="2" fillId="2" borderId="44" xfId="0" applyNumberFormat="1" applyFont="1" applyFill="1" applyBorder="1" applyAlignment="1" applyProtection="1">
      <alignment horizontal="left" vertical="center" wrapText="1"/>
    </xf>
    <xf numFmtId="0" fontId="2" fillId="2" borderId="45" xfId="0" applyNumberFormat="1" applyFont="1" applyFill="1" applyBorder="1" applyAlignment="1" applyProtection="1">
      <alignment horizontal="left" vertical="center" wrapText="1"/>
    </xf>
    <xf numFmtId="0" fontId="1" fillId="4" borderId="47" xfId="0" applyNumberFormat="1" applyFont="1" applyFill="1" applyBorder="1" applyAlignment="1" applyProtection="1">
      <alignment horizontal="left" vertical="center" wrapText="1"/>
    </xf>
    <xf numFmtId="0" fontId="1" fillId="4" borderId="48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2" borderId="52" xfId="0" applyNumberFormat="1" applyFont="1" applyFill="1" applyBorder="1" applyAlignment="1" applyProtection="1">
      <alignment horizontal="left" vertical="center" wrapText="1"/>
    </xf>
    <xf numFmtId="0" fontId="2" fillId="2" borderId="41" xfId="0" applyNumberFormat="1" applyFont="1" applyFill="1" applyBorder="1" applyAlignment="1" applyProtection="1">
      <alignment horizontal="left" vertical="center" wrapText="1"/>
    </xf>
    <xf numFmtId="0" fontId="2" fillId="9" borderId="73" xfId="0" applyNumberFormat="1" applyFont="1" applyFill="1" applyBorder="1" applyAlignment="1" applyProtection="1">
      <alignment horizontal="left" vertical="center" wrapText="1"/>
    </xf>
    <xf numFmtId="0" fontId="10" fillId="0" borderId="75" xfId="0" applyFont="1" applyBorder="1" applyAlignment="1">
      <alignment horizontal="left" vertical="center" wrapText="1"/>
    </xf>
    <xf numFmtId="0" fontId="1" fillId="5" borderId="63" xfId="0" applyNumberFormat="1" applyFont="1" applyFill="1" applyBorder="1" applyAlignment="1" applyProtection="1">
      <alignment horizontal="left" vertical="center" wrapText="1"/>
    </xf>
    <xf numFmtId="0" fontId="1" fillId="5" borderId="65" xfId="0" applyNumberFormat="1" applyFont="1" applyFill="1" applyBorder="1" applyAlignment="1" applyProtection="1">
      <alignment horizontal="left" vertical="center" wrapText="1"/>
    </xf>
    <xf numFmtId="0" fontId="1" fillId="5" borderId="42" xfId="0" applyNumberFormat="1" applyFont="1" applyFill="1" applyBorder="1" applyAlignment="1" applyProtection="1">
      <alignment horizontal="left" vertical="center" wrapText="1"/>
    </xf>
    <xf numFmtId="0" fontId="1" fillId="5" borderId="22" xfId="0" applyNumberFormat="1" applyFont="1" applyFill="1" applyBorder="1" applyAlignment="1" applyProtection="1">
      <alignment horizontal="left" vertical="center" wrapText="1"/>
    </xf>
    <xf numFmtId="0" fontId="1" fillId="5" borderId="39" xfId="0" applyNumberFormat="1" applyFont="1" applyFill="1" applyBorder="1" applyAlignment="1" applyProtection="1">
      <alignment horizontal="left" vertical="center" wrapText="1"/>
    </xf>
  </cellXfs>
  <cellStyles count="3">
    <cellStyle name="Dziesiętny" xfId="1" builtinId="3"/>
    <cellStyle name="Normalny" xfId="0" builtinId="0"/>
    <cellStyle name="S20" xfId="2"/>
  </cellStyles>
  <dxfs count="0"/>
  <tableStyles count="0" defaultTableStyle="TableStyleMedium2" defaultPivotStyle="PivotStyleLight16"/>
  <colors>
    <mruColors>
      <color rgb="FF0000CC"/>
      <color rgb="FF99FF99"/>
      <color rgb="FFFFFF66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8"/>
  <sheetViews>
    <sheetView view="pageBreakPreview" zoomScale="90" zoomScaleNormal="100" zoomScaleSheetLayoutView="90" workbookViewId="0">
      <selection activeCell="B28" sqref="B28:D28"/>
    </sheetView>
  </sheetViews>
  <sheetFormatPr defaultRowHeight="15" customHeight="1"/>
  <cols>
    <col min="1" max="1" width="7.140625" style="22" customWidth="1"/>
    <col min="2" max="2" width="8" style="22" customWidth="1"/>
    <col min="3" max="3" width="4" style="22" customWidth="1"/>
    <col min="4" max="4" width="66" style="22" customWidth="1"/>
    <col min="5" max="5" width="15.85546875" style="22" customWidth="1"/>
    <col min="6" max="7" width="14.42578125" style="22" customWidth="1"/>
    <col min="8" max="8" width="11.7109375" style="22" customWidth="1"/>
    <col min="9" max="16384" width="9.140625" style="22"/>
  </cols>
  <sheetData>
    <row r="1" spans="1:7" ht="19.5" customHeight="1">
      <c r="A1" s="113" t="s">
        <v>75</v>
      </c>
      <c r="B1" s="113"/>
      <c r="C1" s="113"/>
      <c r="D1" s="113"/>
      <c r="E1" s="113"/>
      <c r="F1" s="113"/>
      <c r="G1" s="113"/>
    </row>
    <row r="2" spans="1:7" ht="19.5" customHeight="1">
      <c r="A2" s="113" t="s">
        <v>0</v>
      </c>
      <c r="B2" s="113"/>
      <c r="C2" s="113"/>
      <c r="D2" s="113"/>
      <c r="E2" s="113"/>
      <c r="F2" s="113"/>
      <c r="G2" s="113"/>
    </row>
    <row r="3" spans="1:7" ht="19.5" customHeight="1">
      <c r="A3" s="113" t="s">
        <v>1</v>
      </c>
      <c r="B3" s="113"/>
      <c r="C3" s="113"/>
      <c r="D3" s="113"/>
      <c r="E3" s="113"/>
      <c r="F3" s="113"/>
      <c r="G3" s="113"/>
    </row>
    <row r="4" spans="1:7" ht="19.5" customHeight="1">
      <c r="A4" s="113" t="s">
        <v>2</v>
      </c>
      <c r="B4" s="113"/>
      <c r="C4" s="113"/>
      <c r="D4" s="113"/>
      <c r="E4" s="113"/>
      <c r="F4" s="113"/>
      <c r="G4" s="113"/>
    </row>
    <row r="5" spans="1:7" ht="12.75" customHeight="1">
      <c r="A5" s="23" t="s">
        <v>3</v>
      </c>
      <c r="B5" s="23"/>
      <c r="C5" s="23"/>
      <c r="D5" s="23"/>
      <c r="E5" s="90"/>
    </row>
    <row r="6" spans="1:7" ht="8.25" customHeight="1">
      <c r="A6" s="23"/>
      <c r="B6" s="23"/>
      <c r="C6" s="23"/>
      <c r="D6" s="23"/>
      <c r="E6" s="90"/>
    </row>
    <row r="7" spans="1:7" ht="10.5" customHeight="1">
      <c r="A7" s="23"/>
      <c r="B7" s="23"/>
      <c r="C7" s="23"/>
      <c r="D7" s="23"/>
      <c r="E7" s="90"/>
    </row>
    <row r="8" spans="1:7" ht="16.5" customHeight="1">
      <c r="A8" s="23"/>
      <c r="B8" s="23"/>
      <c r="C8" s="23"/>
      <c r="D8" s="23"/>
      <c r="E8" s="114" t="s">
        <v>82</v>
      </c>
      <c r="F8" s="114"/>
      <c r="G8" s="114"/>
    </row>
    <row r="9" spans="1:7" ht="16.5" customHeight="1">
      <c r="A9" s="23"/>
      <c r="B9" s="23"/>
      <c r="C9" s="23"/>
      <c r="D9" s="23"/>
      <c r="E9" s="114" t="s">
        <v>4</v>
      </c>
      <c r="F9" s="114"/>
      <c r="G9" s="114"/>
    </row>
    <row r="10" spans="1:7" ht="16.5" customHeight="1">
      <c r="A10" s="23"/>
      <c r="B10" s="23"/>
      <c r="C10" s="23"/>
      <c r="D10" s="23"/>
      <c r="E10" s="114" t="s">
        <v>83</v>
      </c>
      <c r="F10" s="114"/>
      <c r="G10" s="114"/>
    </row>
    <row r="11" spans="1:7" ht="12.75" customHeight="1">
      <c r="A11" s="23"/>
      <c r="B11" s="23"/>
      <c r="C11" s="23"/>
      <c r="D11" s="23"/>
      <c r="E11" s="90"/>
    </row>
    <row r="12" spans="1:7" ht="12.95" customHeight="1">
      <c r="A12" s="24"/>
      <c r="B12" s="24"/>
      <c r="C12" s="24"/>
      <c r="D12" s="24"/>
      <c r="E12" s="23"/>
    </row>
    <row r="13" spans="1:7" ht="15" customHeight="1">
      <c r="A13" s="23" t="s">
        <v>3</v>
      </c>
      <c r="B13" s="23"/>
      <c r="C13" s="23"/>
      <c r="D13" s="25"/>
      <c r="E13" s="23"/>
      <c r="G13" s="22" t="s">
        <v>5</v>
      </c>
    </row>
    <row r="14" spans="1:7" ht="19.7" customHeight="1">
      <c r="A14" s="119" t="s">
        <v>6</v>
      </c>
      <c r="B14" s="119" t="s">
        <v>7</v>
      </c>
      <c r="C14" s="119" t="s">
        <v>8</v>
      </c>
      <c r="D14" s="121" t="s">
        <v>9</v>
      </c>
      <c r="E14" s="123" t="s">
        <v>10</v>
      </c>
      <c r="F14" s="124"/>
      <c r="G14" s="125"/>
    </row>
    <row r="15" spans="1:7" ht="44.25" customHeight="1">
      <c r="A15" s="120"/>
      <c r="B15" s="120"/>
      <c r="C15" s="120"/>
      <c r="D15" s="122"/>
      <c r="E15" s="14" t="s">
        <v>11</v>
      </c>
      <c r="F15" s="19" t="s">
        <v>12</v>
      </c>
      <c r="G15" s="20" t="s">
        <v>13</v>
      </c>
    </row>
    <row r="16" spans="1:7" ht="12.75" customHeight="1">
      <c r="A16" s="81">
        <v>1</v>
      </c>
      <c r="B16" s="82">
        <v>2</v>
      </c>
      <c r="C16" s="82">
        <v>3</v>
      </c>
      <c r="D16" s="83">
        <v>4</v>
      </c>
      <c r="E16" s="87">
        <v>5</v>
      </c>
      <c r="F16" s="85">
        <v>6</v>
      </c>
      <c r="G16" s="86">
        <v>7</v>
      </c>
    </row>
    <row r="17" spans="1:8" ht="21" customHeight="1" thickBot="1">
      <c r="A17" s="115" t="s">
        <v>66</v>
      </c>
      <c r="B17" s="116"/>
      <c r="C17" s="116"/>
      <c r="D17" s="116"/>
      <c r="E17" s="80">
        <f>+E19+E23+E27</f>
        <v>104000</v>
      </c>
      <c r="F17" s="80">
        <f>+F19+F23+F27</f>
        <v>5200</v>
      </c>
      <c r="G17" s="78"/>
    </row>
    <row r="18" spans="1:8" ht="15.75" customHeight="1" thickTop="1">
      <c r="A18" s="74"/>
      <c r="B18" s="75"/>
      <c r="C18" s="117" t="s">
        <v>14</v>
      </c>
      <c r="D18" s="118"/>
      <c r="E18" s="76"/>
      <c r="F18" s="77"/>
      <c r="G18" s="17"/>
    </row>
    <row r="19" spans="1:8" ht="17.25" customHeight="1" thickBot="1">
      <c r="A19" s="132" t="s">
        <v>18</v>
      </c>
      <c r="B19" s="133"/>
      <c r="C19" s="133"/>
      <c r="D19" s="133"/>
      <c r="E19" s="26">
        <f>E20</f>
        <v>77000</v>
      </c>
      <c r="F19" s="27">
        <f>F20</f>
        <v>3850</v>
      </c>
      <c r="G19" s="16"/>
    </row>
    <row r="20" spans="1:8" ht="17.25" customHeight="1">
      <c r="A20" s="1"/>
      <c r="B20" s="126" t="s">
        <v>19</v>
      </c>
      <c r="C20" s="127"/>
      <c r="D20" s="127"/>
      <c r="E20" s="2">
        <f>E21</f>
        <v>77000</v>
      </c>
      <c r="F20" s="3">
        <f>F22</f>
        <v>3850</v>
      </c>
      <c r="G20" s="16"/>
    </row>
    <row r="21" spans="1:8" ht="16.5" customHeight="1">
      <c r="A21" s="4"/>
      <c r="B21" s="5"/>
      <c r="C21" s="128" t="s">
        <v>16</v>
      </c>
      <c r="D21" s="129"/>
      <c r="E21" s="6">
        <v>77000</v>
      </c>
      <c r="F21" s="9"/>
      <c r="G21" s="16"/>
    </row>
    <row r="22" spans="1:8" ht="27" customHeight="1">
      <c r="A22" s="4"/>
      <c r="B22" s="5"/>
      <c r="C22" s="130" t="s">
        <v>17</v>
      </c>
      <c r="D22" s="131"/>
      <c r="E22" s="7"/>
      <c r="F22" s="8">
        <f>E20*5%</f>
        <v>3850</v>
      </c>
      <c r="G22" s="16"/>
    </row>
    <row r="23" spans="1:8" ht="16.5" customHeight="1" thickBot="1">
      <c r="A23" s="132" t="s">
        <v>20</v>
      </c>
      <c r="B23" s="133"/>
      <c r="C23" s="133"/>
      <c r="D23" s="133"/>
      <c r="E23" s="26">
        <f>E24</f>
        <v>20000</v>
      </c>
      <c r="F23" s="27">
        <f>F24</f>
        <v>1000</v>
      </c>
      <c r="G23" s="16"/>
    </row>
    <row r="24" spans="1:8" ht="16.5" customHeight="1">
      <c r="A24" s="1"/>
      <c r="B24" s="126" t="s">
        <v>21</v>
      </c>
      <c r="C24" s="127"/>
      <c r="D24" s="127"/>
      <c r="E24" s="2">
        <f>E25</f>
        <v>20000</v>
      </c>
      <c r="F24" s="3">
        <f>F26</f>
        <v>1000</v>
      </c>
      <c r="G24" s="16"/>
    </row>
    <row r="25" spans="1:8" ht="12.75">
      <c r="A25" s="4"/>
      <c r="B25" s="5"/>
      <c r="C25" s="128" t="s">
        <v>81</v>
      </c>
      <c r="D25" s="129"/>
      <c r="E25" s="6">
        <v>20000</v>
      </c>
      <c r="F25" s="9"/>
      <c r="G25" s="16"/>
    </row>
    <row r="26" spans="1:8" ht="28.5" customHeight="1">
      <c r="A26" s="4"/>
      <c r="B26" s="5"/>
      <c r="C26" s="130" t="s">
        <v>17</v>
      </c>
      <c r="D26" s="131"/>
      <c r="E26" s="7"/>
      <c r="F26" s="8">
        <f>E24*5%</f>
        <v>1000</v>
      </c>
      <c r="G26" s="16"/>
    </row>
    <row r="27" spans="1:8" ht="15.75" customHeight="1" thickBot="1">
      <c r="A27" s="132" t="s">
        <v>22</v>
      </c>
      <c r="B27" s="133"/>
      <c r="C27" s="133"/>
      <c r="D27" s="133"/>
      <c r="E27" s="26">
        <f>E28</f>
        <v>7000</v>
      </c>
      <c r="F27" s="26">
        <f>F28</f>
        <v>350</v>
      </c>
      <c r="G27" s="16"/>
    </row>
    <row r="28" spans="1:8" ht="16.5" customHeight="1">
      <c r="A28" s="1"/>
      <c r="B28" s="134" t="s">
        <v>77</v>
      </c>
      <c r="C28" s="135"/>
      <c r="D28" s="136"/>
      <c r="E28" s="2">
        <f>E29</f>
        <v>7000</v>
      </c>
      <c r="F28" s="3">
        <f>F30</f>
        <v>350</v>
      </c>
      <c r="G28" s="16"/>
    </row>
    <row r="29" spans="1:8" ht="27.75" customHeight="1">
      <c r="A29" s="4"/>
      <c r="B29" s="5"/>
      <c r="C29" s="128" t="s">
        <v>74</v>
      </c>
      <c r="D29" s="129"/>
      <c r="E29" s="6">
        <v>7000</v>
      </c>
      <c r="F29" s="9"/>
      <c r="G29" s="16"/>
    </row>
    <row r="30" spans="1:8" ht="27" customHeight="1">
      <c r="A30" s="4"/>
      <c r="B30" s="5"/>
      <c r="C30" s="130" t="s">
        <v>17</v>
      </c>
      <c r="D30" s="131"/>
      <c r="E30" s="7"/>
      <c r="F30" s="8">
        <f>E28*5%</f>
        <v>350</v>
      </c>
      <c r="G30" s="16"/>
    </row>
    <row r="31" spans="1:8" ht="29.25" customHeight="1" thickBot="1">
      <c r="A31" s="137" t="s">
        <v>23</v>
      </c>
      <c r="B31" s="138"/>
      <c r="C31" s="138"/>
      <c r="D31" s="139"/>
      <c r="E31" s="10">
        <v>0</v>
      </c>
      <c r="F31" s="11">
        <f>F33+F37+F54+F61+F72+F76+F100+F46</f>
        <v>49042000</v>
      </c>
      <c r="G31" s="11">
        <f>G33+G37+G54+G61+G72+G76+G100+G46</f>
        <v>49042000</v>
      </c>
      <c r="H31" s="28">
        <f>F31-G31</f>
        <v>0</v>
      </c>
    </row>
    <row r="32" spans="1:8" ht="12.75" customHeight="1" thickTop="1">
      <c r="A32" s="4"/>
      <c r="B32" s="5"/>
      <c r="C32" s="140" t="s">
        <v>14</v>
      </c>
      <c r="D32" s="141"/>
      <c r="E32" s="15"/>
      <c r="F32" s="5"/>
      <c r="G32" s="16"/>
    </row>
    <row r="33" spans="1:7" ht="17.25" customHeight="1" thickBot="1">
      <c r="A33" s="142" t="s">
        <v>15</v>
      </c>
      <c r="B33" s="143"/>
      <c r="C33" s="143"/>
      <c r="D33" s="144"/>
      <c r="E33" s="29"/>
      <c r="F33" s="29">
        <f>F34</f>
        <v>220000</v>
      </c>
      <c r="G33" s="29">
        <f>G34</f>
        <v>220000</v>
      </c>
    </row>
    <row r="34" spans="1:7" ht="18" customHeight="1">
      <c r="A34" s="89"/>
      <c r="B34" s="126" t="s">
        <v>67</v>
      </c>
      <c r="C34" s="150"/>
      <c r="D34" s="151"/>
      <c r="E34" s="2"/>
      <c r="F34" s="3">
        <f>F35</f>
        <v>220000</v>
      </c>
      <c r="G34" s="30">
        <f>G36</f>
        <v>220000</v>
      </c>
    </row>
    <row r="35" spans="1:7" ht="41.25" customHeight="1">
      <c r="A35" s="89"/>
      <c r="B35" s="23"/>
      <c r="C35" s="146" t="s">
        <v>24</v>
      </c>
      <c r="D35" s="147"/>
      <c r="E35" s="88"/>
      <c r="F35" s="31">
        <v>220000</v>
      </c>
      <c r="G35" s="33"/>
    </row>
    <row r="36" spans="1:7" ht="13.5" customHeight="1">
      <c r="A36" s="89"/>
      <c r="B36" s="23"/>
      <c r="C36" s="148" t="s">
        <v>70</v>
      </c>
      <c r="D36" s="149"/>
      <c r="E36" s="88"/>
      <c r="F36" s="88"/>
      <c r="G36" s="34">
        <v>220000</v>
      </c>
    </row>
    <row r="37" spans="1:7" ht="15.75" customHeight="1" thickBot="1">
      <c r="A37" s="142" t="s">
        <v>18</v>
      </c>
      <c r="B37" s="143"/>
      <c r="C37" s="143"/>
      <c r="D37" s="144"/>
      <c r="E37" s="29"/>
      <c r="F37" s="29">
        <f>F38+F41</f>
        <v>46185000</v>
      </c>
      <c r="G37" s="49">
        <f>G38+G41</f>
        <v>46185000</v>
      </c>
    </row>
    <row r="38" spans="1:7" ht="18" customHeight="1">
      <c r="A38" s="35" t="s">
        <v>3</v>
      </c>
      <c r="B38" s="126" t="s">
        <v>34</v>
      </c>
      <c r="C38" s="127"/>
      <c r="D38" s="145"/>
      <c r="E38" s="3"/>
      <c r="F38" s="3">
        <f>F39</f>
        <v>46035000</v>
      </c>
      <c r="G38" s="42">
        <f>G40</f>
        <v>46035000</v>
      </c>
    </row>
    <row r="39" spans="1:7" ht="39.75" customHeight="1">
      <c r="A39" s="1"/>
      <c r="B39" s="90" t="s">
        <v>3</v>
      </c>
      <c r="C39" s="146" t="s">
        <v>24</v>
      </c>
      <c r="D39" s="147"/>
      <c r="E39" s="88"/>
      <c r="F39" s="31">
        <v>46035000</v>
      </c>
      <c r="G39" s="32"/>
    </row>
    <row r="40" spans="1:7" ht="39" customHeight="1">
      <c r="A40" s="1"/>
      <c r="B40" s="36"/>
      <c r="C40" s="148" t="s">
        <v>35</v>
      </c>
      <c r="D40" s="149"/>
      <c r="E40" s="88"/>
      <c r="F40" s="88"/>
      <c r="G40" s="34">
        <v>46035000</v>
      </c>
    </row>
    <row r="41" spans="1:7" ht="15.75" customHeight="1">
      <c r="A41" s="1"/>
      <c r="B41" s="126" t="s">
        <v>19</v>
      </c>
      <c r="C41" s="127"/>
      <c r="D41" s="145"/>
      <c r="E41" s="3"/>
      <c r="F41" s="37">
        <f>F42</f>
        <v>150000</v>
      </c>
      <c r="G41" s="37">
        <f>G43+G44+G45</f>
        <v>150000</v>
      </c>
    </row>
    <row r="42" spans="1:7" ht="39" customHeight="1">
      <c r="A42" s="1"/>
      <c r="B42" s="90" t="s">
        <v>3</v>
      </c>
      <c r="C42" s="146" t="s">
        <v>24</v>
      </c>
      <c r="D42" s="147"/>
      <c r="E42" s="88"/>
      <c r="F42" s="31">
        <v>150000</v>
      </c>
      <c r="G42" s="32"/>
    </row>
    <row r="43" spans="1:7" ht="13.5" customHeight="1">
      <c r="A43" s="89"/>
      <c r="B43" s="90"/>
      <c r="C43" s="148" t="s">
        <v>36</v>
      </c>
      <c r="D43" s="149"/>
      <c r="E43" s="38"/>
      <c r="F43" s="38"/>
      <c r="G43" s="34">
        <v>5844</v>
      </c>
    </row>
    <row r="44" spans="1:7" ht="13.5" customHeight="1">
      <c r="A44" s="89"/>
      <c r="B44" s="90"/>
      <c r="C44" s="148" t="s">
        <v>25</v>
      </c>
      <c r="D44" s="149"/>
      <c r="E44" s="38"/>
      <c r="F44" s="38"/>
      <c r="G44" s="54">
        <v>28156</v>
      </c>
    </row>
    <row r="45" spans="1:7" ht="13.5" customHeight="1">
      <c r="A45" s="91"/>
      <c r="B45" s="36"/>
      <c r="C45" s="148" t="s">
        <v>29</v>
      </c>
      <c r="D45" s="149"/>
      <c r="E45" s="38"/>
      <c r="F45" s="38"/>
      <c r="G45" s="54">
        <v>116000</v>
      </c>
    </row>
    <row r="46" spans="1:7" ht="15.75" customHeight="1" thickBot="1">
      <c r="A46" s="142" t="s">
        <v>68</v>
      </c>
      <c r="B46" s="143"/>
      <c r="C46" s="143"/>
      <c r="D46" s="144"/>
      <c r="E46" s="29"/>
      <c r="F46" s="29">
        <f>F47</f>
        <v>69000</v>
      </c>
      <c r="G46" s="29">
        <f>G47</f>
        <v>69000</v>
      </c>
    </row>
    <row r="47" spans="1:7" ht="13.5" customHeight="1">
      <c r="A47" s="1" t="s">
        <v>3</v>
      </c>
      <c r="B47" s="155" t="s">
        <v>69</v>
      </c>
      <c r="C47" s="156"/>
      <c r="D47" s="156"/>
      <c r="E47" s="157"/>
      <c r="F47" s="41">
        <f>F48</f>
        <v>69000</v>
      </c>
      <c r="G47" s="57">
        <f>SUM(G49:G53)</f>
        <v>69000</v>
      </c>
    </row>
    <row r="48" spans="1:7" ht="38.25" customHeight="1">
      <c r="A48" s="1"/>
      <c r="B48" s="23"/>
      <c r="C48" s="160" t="s">
        <v>24</v>
      </c>
      <c r="D48" s="161"/>
      <c r="E48" s="79"/>
      <c r="F48" s="31">
        <v>69000</v>
      </c>
      <c r="G48" s="39"/>
    </row>
    <row r="49" spans="1:7" ht="12.75" customHeight="1">
      <c r="A49" s="1"/>
      <c r="B49" s="23"/>
      <c r="C49" s="148" t="s">
        <v>40</v>
      </c>
      <c r="D49" s="149"/>
      <c r="E49" s="79"/>
      <c r="F49" s="107"/>
      <c r="G49" s="34">
        <v>20000</v>
      </c>
    </row>
    <row r="50" spans="1:7" ht="13.5" customHeight="1">
      <c r="A50" s="89"/>
      <c r="B50" s="90"/>
      <c r="C50" s="148" t="s">
        <v>25</v>
      </c>
      <c r="D50" s="149"/>
      <c r="E50" s="40"/>
      <c r="F50" s="40"/>
      <c r="G50" s="34">
        <v>17000</v>
      </c>
    </row>
    <row r="51" spans="1:7" ht="13.5" customHeight="1">
      <c r="A51" s="89"/>
      <c r="B51" s="90"/>
      <c r="C51" s="148" t="s">
        <v>26</v>
      </c>
      <c r="D51" s="149"/>
      <c r="E51" s="40"/>
      <c r="F51" s="40"/>
      <c r="G51" s="34">
        <v>15000</v>
      </c>
    </row>
    <row r="52" spans="1:7" ht="13.5" customHeight="1">
      <c r="A52" s="89"/>
      <c r="B52" s="90"/>
      <c r="C52" s="148" t="s">
        <v>29</v>
      </c>
      <c r="D52" s="149"/>
      <c r="E52" s="40"/>
      <c r="F52" s="40"/>
      <c r="G52" s="34">
        <v>2000</v>
      </c>
    </row>
    <row r="53" spans="1:7" ht="13.5" customHeight="1">
      <c r="A53" s="89"/>
      <c r="B53" s="90"/>
      <c r="C53" s="148" t="s">
        <v>43</v>
      </c>
      <c r="D53" s="149"/>
      <c r="E53" s="40"/>
      <c r="F53" s="40"/>
      <c r="G53" s="34">
        <v>15000</v>
      </c>
    </row>
    <row r="54" spans="1:7" ht="16.5" customHeight="1" thickBot="1">
      <c r="A54" s="152" t="s">
        <v>20</v>
      </c>
      <c r="B54" s="153"/>
      <c r="C54" s="153"/>
      <c r="D54" s="154"/>
      <c r="E54" s="55"/>
      <c r="F54" s="55">
        <f>F55+F58</f>
        <v>118000</v>
      </c>
      <c r="G54" s="55">
        <f>G55+G58</f>
        <v>118000</v>
      </c>
    </row>
    <row r="55" spans="1:7" ht="16.5" customHeight="1">
      <c r="A55" s="35" t="s">
        <v>3</v>
      </c>
      <c r="B55" s="155" t="s">
        <v>21</v>
      </c>
      <c r="C55" s="156"/>
      <c r="D55" s="157"/>
      <c r="E55" s="41"/>
      <c r="F55" s="37">
        <f>F56</f>
        <v>18000</v>
      </c>
      <c r="G55" s="42">
        <f>G57</f>
        <v>18000</v>
      </c>
    </row>
    <row r="56" spans="1:7" ht="39.75" customHeight="1">
      <c r="A56" s="1"/>
      <c r="B56" s="93" t="s">
        <v>3</v>
      </c>
      <c r="C56" s="146" t="s">
        <v>24</v>
      </c>
      <c r="D56" s="147"/>
      <c r="E56" s="94"/>
      <c r="F56" s="31">
        <v>18000</v>
      </c>
      <c r="G56" s="43"/>
    </row>
    <row r="57" spans="1:7" ht="13.5" customHeight="1">
      <c r="A57" s="50"/>
      <c r="B57" s="95"/>
      <c r="C57" s="158" t="s">
        <v>29</v>
      </c>
      <c r="D57" s="159"/>
      <c r="E57" s="65"/>
      <c r="F57" s="51"/>
      <c r="G57" s="72">
        <v>18000</v>
      </c>
    </row>
    <row r="58" spans="1:7" ht="15" customHeight="1">
      <c r="A58" s="1"/>
      <c r="B58" s="155" t="s">
        <v>37</v>
      </c>
      <c r="C58" s="156"/>
      <c r="D58" s="157"/>
      <c r="E58" s="41"/>
      <c r="F58" s="57">
        <f>F59</f>
        <v>100000</v>
      </c>
      <c r="G58" s="112">
        <f>G60</f>
        <v>100000</v>
      </c>
    </row>
    <row r="59" spans="1:7" ht="39.75" customHeight="1">
      <c r="A59" s="1"/>
      <c r="B59" s="90" t="s">
        <v>3</v>
      </c>
      <c r="C59" s="146" t="s">
        <v>24</v>
      </c>
      <c r="D59" s="147"/>
      <c r="E59" s="88"/>
      <c r="F59" s="31">
        <v>100000</v>
      </c>
      <c r="G59" s="43"/>
    </row>
    <row r="60" spans="1:7" ht="13.5" customHeight="1">
      <c r="A60" s="111"/>
      <c r="B60" s="90"/>
      <c r="C60" s="162" t="s">
        <v>29</v>
      </c>
      <c r="D60" s="163"/>
      <c r="E60" s="44"/>
      <c r="F60" s="31"/>
      <c r="G60" s="34">
        <v>100000</v>
      </c>
    </row>
    <row r="61" spans="1:7" ht="17.25" customHeight="1" thickBot="1">
      <c r="A61" s="142" t="s">
        <v>38</v>
      </c>
      <c r="B61" s="143"/>
      <c r="C61" s="143"/>
      <c r="D61" s="144"/>
      <c r="E61" s="29"/>
      <c r="F61" s="29">
        <f>F62+F69</f>
        <v>763000</v>
      </c>
      <c r="G61" s="49">
        <f>G62+G69</f>
        <v>763000</v>
      </c>
    </row>
    <row r="62" spans="1:7" ht="15.75" customHeight="1">
      <c r="A62" s="164" t="s">
        <v>3</v>
      </c>
      <c r="B62" s="155" t="s">
        <v>39</v>
      </c>
      <c r="C62" s="156"/>
      <c r="D62" s="157"/>
      <c r="E62" s="41"/>
      <c r="F62" s="37">
        <f>F63</f>
        <v>663000</v>
      </c>
      <c r="G62" s="42">
        <f>SUM(G64:G68)</f>
        <v>663000</v>
      </c>
    </row>
    <row r="63" spans="1:7" ht="37.5" customHeight="1">
      <c r="A63" s="164"/>
      <c r="B63" s="90" t="s">
        <v>3</v>
      </c>
      <c r="C63" s="146" t="s">
        <v>24</v>
      </c>
      <c r="D63" s="147"/>
      <c r="E63" s="88"/>
      <c r="F63" s="31">
        <v>663000</v>
      </c>
      <c r="G63" s="43"/>
    </row>
    <row r="64" spans="1:7" ht="13.5" customHeight="1">
      <c r="A64" s="164"/>
      <c r="B64" s="90"/>
      <c r="C64" s="162" t="s">
        <v>40</v>
      </c>
      <c r="D64" s="163"/>
      <c r="E64" s="38"/>
      <c r="F64" s="38"/>
      <c r="G64" s="34">
        <v>539371</v>
      </c>
    </row>
    <row r="65" spans="1:7" ht="13.5" customHeight="1">
      <c r="A65" s="164"/>
      <c r="B65" s="90"/>
      <c r="C65" s="162" t="s">
        <v>41</v>
      </c>
      <c r="D65" s="163"/>
      <c r="E65" s="38"/>
      <c r="F65" s="38"/>
      <c r="G65" s="34">
        <v>37141</v>
      </c>
    </row>
    <row r="66" spans="1:7" ht="13.5" customHeight="1">
      <c r="A66" s="164"/>
      <c r="B66" s="90"/>
      <c r="C66" s="162" t="s">
        <v>36</v>
      </c>
      <c r="D66" s="163"/>
      <c r="E66" s="38"/>
      <c r="F66" s="38"/>
      <c r="G66" s="34">
        <v>59155</v>
      </c>
    </row>
    <row r="67" spans="1:7" ht="13.5" customHeight="1">
      <c r="A67" s="164"/>
      <c r="B67" s="90"/>
      <c r="C67" s="162" t="s">
        <v>42</v>
      </c>
      <c r="D67" s="163"/>
      <c r="E67" s="38"/>
      <c r="F67" s="38"/>
      <c r="G67" s="34">
        <v>9625</v>
      </c>
    </row>
    <row r="68" spans="1:7" ht="13.5" customHeight="1">
      <c r="A68" s="164"/>
      <c r="B68" s="90"/>
      <c r="C68" s="162" t="s">
        <v>44</v>
      </c>
      <c r="D68" s="163"/>
      <c r="E68" s="38"/>
      <c r="F68" s="38"/>
      <c r="G68" s="34">
        <v>17708</v>
      </c>
    </row>
    <row r="69" spans="1:7" ht="16.5" customHeight="1">
      <c r="A69" s="164"/>
      <c r="B69" s="166" t="s">
        <v>45</v>
      </c>
      <c r="C69" s="167"/>
      <c r="D69" s="168"/>
      <c r="E69" s="45"/>
      <c r="F69" s="37">
        <v>100000</v>
      </c>
      <c r="G69" s="46">
        <f>G71</f>
        <v>100000</v>
      </c>
    </row>
    <row r="70" spans="1:7" ht="39" customHeight="1">
      <c r="A70" s="164"/>
      <c r="B70" s="90" t="s">
        <v>3</v>
      </c>
      <c r="C70" s="146" t="s">
        <v>24</v>
      </c>
      <c r="D70" s="147"/>
      <c r="E70" s="88"/>
      <c r="F70" s="31">
        <v>100000</v>
      </c>
      <c r="G70" s="43"/>
    </row>
    <row r="71" spans="1:7" ht="15" customHeight="1">
      <c r="A71" s="89"/>
      <c r="B71" s="90"/>
      <c r="C71" s="162" t="s">
        <v>29</v>
      </c>
      <c r="D71" s="163"/>
      <c r="E71" s="47"/>
      <c r="F71" s="9"/>
      <c r="G71" s="48">
        <v>100000</v>
      </c>
    </row>
    <row r="72" spans="1:7" ht="19.5" customHeight="1" thickBot="1">
      <c r="A72" s="142" t="s">
        <v>46</v>
      </c>
      <c r="B72" s="143"/>
      <c r="C72" s="143"/>
      <c r="D72" s="144"/>
      <c r="E72" s="29"/>
      <c r="F72" s="29">
        <f>F73</f>
        <v>45000</v>
      </c>
      <c r="G72" s="49">
        <f>G73</f>
        <v>45000</v>
      </c>
    </row>
    <row r="73" spans="1:7" ht="19.5" customHeight="1">
      <c r="A73" s="164" t="s">
        <v>3</v>
      </c>
      <c r="B73" s="155" t="s">
        <v>47</v>
      </c>
      <c r="C73" s="156"/>
      <c r="D73" s="157"/>
      <c r="E73" s="41"/>
      <c r="F73" s="37">
        <v>45000</v>
      </c>
      <c r="G73" s="42">
        <f>G75</f>
        <v>45000</v>
      </c>
    </row>
    <row r="74" spans="1:7" ht="37.5" customHeight="1">
      <c r="A74" s="164"/>
      <c r="B74" s="90" t="s">
        <v>3</v>
      </c>
      <c r="C74" s="146" t="s">
        <v>24</v>
      </c>
      <c r="D74" s="147"/>
      <c r="E74" s="88"/>
      <c r="F74" s="31">
        <v>45000</v>
      </c>
      <c r="G74" s="43"/>
    </row>
    <row r="75" spans="1:7" ht="14.25" customHeight="1">
      <c r="A75" s="89"/>
      <c r="B75" s="90"/>
      <c r="C75" s="162" t="s">
        <v>29</v>
      </c>
      <c r="D75" s="163"/>
      <c r="E75" s="38"/>
      <c r="F75" s="38"/>
      <c r="G75" s="48">
        <v>45000</v>
      </c>
    </row>
    <row r="76" spans="1:7" ht="20.25" customHeight="1" thickBot="1">
      <c r="A76" s="142" t="s">
        <v>48</v>
      </c>
      <c r="B76" s="143"/>
      <c r="C76" s="143"/>
      <c r="D76" s="144"/>
      <c r="E76" s="29"/>
      <c r="F76" s="29">
        <f>+F77</f>
        <v>1539000</v>
      </c>
      <c r="G76" s="49">
        <f>+G77</f>
        <v>1539000</v>
      </c>
    </row>
    <row r="77" spans="1:7" ht="17.25" customHeight="1">
      <c r="A77" s="35"/>
      <c r="B77" s="134" t="s">
        <v>51</v>
      </c>
      <c r="C77" s="135"/>
      <c r="D77" s="136"/>
      <c r="E77" s="41"/>
      <c r="F77" s="37">
        <f>F78</f>
        <v>1539000</v>
      </c>
      <c r="G77" s="57">
        <f>SUM(G79:G99)</f>
        <v>1539000</v>
      </c>
    </row>
    <row r="78" spans="1:7" ht="41.25" customHeight="1">
      <c r="A78" s="1" t="s">
        <v>3</v>
      </c>
      <c r="B78" s="96"/>
      <c r="C78" s="146" t="s">
        <v>24</v>
      </c>
      <c r="D78" s="147"/>
      <c r="E78" s="92"/>
      <c r="F78" s="51">
        <v>1539000</v>
      </c>
      <c r="G78" s="97"/>
    </row>
    <row r="79" spans="1:7" ht="41.25" customHeight="1">
      <c r="A79" s="1"/>
      <c r="B79" s="96"/>
      <c r="C79" s="164" t="s">
        <v>72</v>
      </c>
      <c r="D79" s="165"/>
      <c r="E79" s="52"/>
      <c r="F79" s="52"/>
      <c r="G79" s="48">
        <v>340000</v>
      </c>
    </row>
    <row r="80" spans="1:7" ht="16.5" customHeight="1">
      <c r="A80" s="1"/>
      <c r="B80" s="23"/>
      <c r="C80" s="162" t="s">
        <v>78</v>
      </c>
      <c r="D80" s="163"/>
      <c r="E80" s="52"/>
      <c r="F80" s="52"/>
      <c r="G80" s="48">
        <v>1979</v>
      </c>
    </row>
    <row r="81" spans="1:7" ht="13.5" customHeight="1">
      <c r="A81" s="89"/>
      <c r="B81" s="90"/>
      <c r="C81" s="162" t="s">
        <v>40</v>
      </c>
      <c r="D81" s="163"/>
      <c r="E81" s="38"/>
      <c r="F81" s="38"/>
      <c r="G81" s="53">
        <v>730476</v>
      </c>
    </row>
    <row r="82" spans="1:7" ht="13.5" customHeight="1">
      <c r="A82" s="89"/>
      <c r="B82" s="90"/>
      <c r="C82" s="162" t="s">
        <v>41</v>
      </c>
      <c r="D82" s="163"/>
      <c r="E82" s="38"/>
      <c r="F82" s="38"/>
      <c r="G82" s="53">
        <v>106145</v>
      </c>
    </row>
    <row r="83" spans="1:7" ht="13.5" customHeight="1">
      <c r="A83" s="89"/>
      <c r="B83" s="90"/>
      <c r="C83" s="162" t="s">
        <v>36</v>
      </c>
      <c r="D83" s="163"/>
      <c r="E83" s="38"/>
      <c r="F83" s="38"/>
      <c r="G83" s="53">
        <v>142568</v>
      </c>
    </row>
    <row r="84" spans="1:7" ht="13.5" customHeight="1">
      <c r="A84" s="89"/>
      <c r="B84" s="90"/>
      <c r="C84" s="162" t="s">
        <v>42</v>
      </c>
      <c r="D84" s="163"/>
      <c r="E84" s="38"/>
      <c r="F84" s="38"/>
      <c r="G84" s="53">
        <v>17147</v>
      </c>
    </row>
    <row r="85" spans="1:7" ht="13.5" customHeight="1">
      <c r="A85" s="89"/>
      <c r="B85" s="90"/>
      <c r="C85" s="162" t="s">
        <v>25</v>
      </c>
      <c r="D85" s="163"/>
      <c r="E85" s="38"/>
      <c r="F85" s="38"/>
      <c r="G85" s="53">
        <v>2674</v>
      </c>
    </row>
    <row r="86" spans="1:7" ht="13.5" customHeight="1">
      <c r="A86" s="89"/>
      <c r="B86" s="90"/>
      <c r="C86" s="162" t="s">
        <v>26</v>
      </c>
      <c r="D86" s="163"/>
      <c r="E86" s="38"/>
      <c r="F86" s="38"/>
      <c r="G86" s="53">
        <v>2700</v>
      </c>
    </row>
    <row r="87" spans="1:7" ht="13.5" customHeight="1">
      <c r="A87" s="89"/>
      <c r="B87" s="90"/>
      <c r="C87" s="162" t="s">
        <v>73</v>
      </c>
      <c r="D87" s="163"/>
      <c r="E87" s="38"/>
      <c r="F87" s="38"/>
      <c r="G87" s="53">
        <v>600</v>
      </c>
    </row>
    <row r="88" spans="1:7" ht="13.5" customHeight="1">
      <c r="A88" s="89"/>
      <c r="B88" s="90"/>
      <c r="C88" s="162" t="s">
        <v>27</v>
      </c>
      <c r="D88" s="163"/>
      <c r="E88" s="38"/>
      <c r="F88" s="38"/>
      <c r="G88" s="53">
        <v>8000</v>
      </c>
    </row>
    <row r="89" spans="1:7" ht="13.5" customHeight="1">
      <c r="A89" s="89"/>
      <c r="B89" s="90"/>
      <c r="C89" s="162" t="s">
        <v>28</v>
      </c>
      <c r="D89" s="163"/>
      <c r="E89" s="38"/>
      <c r="F89" s="38"/>
      <c r="G89" s="53">
        <v>1600</v>
      </c>
    </row>
    <row r="90" spans="1:7" ht="13.5" customHeight="1">
      <c r="A90" s="89"/>
      <c r="B90" s="90"/>
      <c r="C90" s="162" t="s">
        <v>52</v>
      </c>
      <c r="D90" s="163"/>
      <c r="E90" s="38"/>
      <c r="F90" s="38"/>
      <c r="G90" s="53">
        <v>1200</v>
      </c>
    </row>
    <row r="91" spans="1:7" ht="13.5" customHeight="1">
      <c r="A91" s="89"/>
      <c r="B91" s="90"/>
      <c r="C91" s="162" t="s">
        <v>29</v>
      </c>
      <c r="D91" s="163"/>
      <c r="E91" s="38"/>
      <c r="F91" s="38"/>
      <c r="G91" s="53">
        <v>38500</v>
      </c>
    </row>
    <row r="92" spans="1:7" ht="13.5" customHeight="1">
      <c r="A92" s="89"/>
      <c r="B92" s="90"/>
      <c r="C92" s="162" t="s">
        <v>30</v>
      </c>
      <c r="D92" s="163"/>
      <c r="E92" s="38"/>
      <c r="F92" s="38"/>
      <c r="G92" s="53">
        <v>1220</v>
      </c>
    </row>
    <row r="93" spans="1:7" ht="27" customHeight="1">
      <c r="A93" s="89"/>
      <c r="B93" s="90"/>
      <c r="C93" s="162" t="s">
        <v>49</v>
      </c>
      <c r="D93" s="163"/>
      <c r="E93" s="38"/>
      <c r="F93" s="38"/>
      <c r="G93" s="53">
        <v>88875</v>
      </c>
    </row>
    <row r="94" spans="1:7" ht="13.5" customHeight="1">
      <c r="A94" s="89"/>
      <c r="B94" s="90"/>
      <c r="C94" s="162" t="s">
        <v>43</v>
      </c>
      <c r="D94" s="163"/>
      <c r="E94" s="38"/>
      <c r="F94" s="38"/>
      <c r="G94" s="53">
        <v>15500</v>
      </c>
    </row>
    <row r="95" spans="1:7" ht="13.5" customHeight="1">
      <c r="A95" s="89"/>
      <c r="B95" s="90"/>
      <c r="C95" s="162" t="s">
        <v>31</v>
      </c>
      <c r="D95" s="163"/>
      <c r="E95" s="38"/>
      <c r="F95" s="38"/>
      <c r="G95" s="53">
        <v>400</v>
      </c>
    </row>
    <row r="96" spans="1:7" ht="13.5" customHeight="1">
      <c r="A96" s="89"/>
      <c r="B96" s="90"/>
      <c r="C96" s="162" t="s">
        <v>44</v>
      </c>
      <c r="D96" s="163"/>
      <c r="E96" s="38"/>
      <c r="F96" s="38"/>
      <c r="G96" s="53">
        <v>26090</v>
      </c>
    </row>
    <row r="97" spans="1:7" ht="13.5" customHeight="1">
      <c r="A97" s="89"/>
      <c r="B97" s="90"/>
      <c r="C97" s="162" t="s">
        <v>32</v>
      </c>
      <c r="D97" s="163"/>
      <c r="E97" s="38"/>
      <c r="F97" s="38"/>
      <c r="G97" s="53">
        <v>3000</v>
      </c>
    </row>
    <row r="98" spans="1:7" ht="13.5" customHeight="1">
      <c r="A98" s="89"/>
      <c r="B98" s="90"/>
      <c r="C98" s="162" t="s">
        <v>33</v>
      </c>
      <c r="D98" s="163"/>
      <c r="E98" s="38"/>
      <c r="F98" s="38"/>
      <c r="G98" s="53">
        <v>7926</v>
      </c>
    </row>
    <row r="99" spans="1:7" ht="13.5" customHeight="1">
      <c r="A99" s="89"/>
      <c r="B99" s="90"/>
      <c r="C99" s="162" t="s">
        <v>50</v>
      </c>
      <c r="D99" s="163"/>
      <c r="E99" s="38"/>
      <c r="F99" s="38"/>
      <c r="G99" s="53">
        <v>2400</v>
      </c>
    </row>
    <row r="100" spans="1:7" ht="17.25" customHeight="1" thickBot="1">
      <c r="A100" s="142" t="s">
        <v>22</v>
      </c>
      <c r="B100" s="143"/>
      <c r="C100" s="143"/>
      <c r="D100" s="144"/>
      <c r="E100" s="29"/>
      <c r="F100" s="29">
        <f>F101+F104</f>
        <v>103000</v>
      </c>
      <c r="G100" s="49">
        <f>G101+G104</f>
        <v>103000</v>
      </c>
    </row>
    <row r="101" spans="1:7" ht="16.5" customHeight="1">
      <c r="A101" s="164" t="s">
        <v>3</v>
      </c>
      <c r="B101" s="155" t="s">
        <v>76</v>
      </c>
      <c r="C101" s="156"/>
      <c r="D101" s="157"/>
      <c r="E101" s="41"/>
      <c r="F101" s="37">
        <f>F102</f>
        <v>100000</v>
      </c>
      <c r="G101" s="42">
        <f>G103</f>
        <v>100000</v>
      </c>
    </row>
    <row r="102" spans="1:7" ht="41.25" customHeight="1">
      <c r="A102" s="164"/>
      <c r="B102" s="90" t="s">
        <v>3</v>
      </c>
      <c r="C102" s="146" t="s">
        <v>24</v>
      </c>
      <c r="D102" s="147"/>
      <c r="E102" s="88"/>
      <c r="F102" s="31">
        <v>100000</v>
      </c>
      <c r="G102" s="32"/>
    </row>
    <row r="103" spans="1:7" ht="14.25" customHeight="1">
      <c r="A103" s="164"/>
      <c r="B103" s="90"/>
      <c r="C103" s="158" t="s">
        <v>29</v>
      </c>
      <c r="D103" s="169"/>
      <c r="E103" s="38"/>
      <c r="F103" s="38"/>
      <c r="G103" s="48">
        <v>100000</v>
      </c>
    </row>
    <row r="104" spans="1:7" ht="15.75" customHeight="1">
      <c r="A104" s="164"/>
      <c r="B104" s="166" t="s">
        <v>77</v>
      </c>
      <c r="C104" s="170"/>
      <c r="D104" s="171"/>
      <c r="E104" s="45"/>
      <c r="F104" s="37">
        <f>F105</f>
        <v>3000</v>
      </c>
      <c r="G104" s="58">
        <f>G106</f>
        <v>3000</v>
      </c>
    </row>
    <row r="105" spans="1:7" ht="39.75" customHeight="1">
      <c r="A105" s="164"/>
      <c r="B105" s="90" t="s">
        <v>3</v>
      </c>
      <c r="C105" s="146" t="s">
        <v>24</v>
      </c>
      <c r="D105" s="147"/>
      <c r="E105" s="88"/>
      <c r="F105" s="31">
        <v>3000</v>
      </c>
      <c r="G105" s="32"/>
    </row>
    <row r="106" spans="1:7" ht="15" customHeight="1">
      <c r="A106" s="91"/>
      <c r="B106" s="36" t="s">
        <v>3</v>
      </c>
      <c r="C106" s="158" t="s">
        <v>25</v>
      </c>
      <c r="D106" s="169"/>
      <c r="E106" s="59"/>
      <c r="F106" s="59"/>
      <c r="G106" s="60">
        <v>3000</v>
      </c>
    </row>
    <row r="108" spans="1:7" ht="15" customHeight="1">
      <c r="A108" s="18" t="s">
        <v>71</v>
      </c>
    </row>
  </sheetData>
  <mergeCells count="105">
    <mergeCell ref="C106:D106"/>
    <mergeCell ref="A100:D100"/>
    <mergeCell ref="A101:A105"/>
    <mergeCell ref="B101:D101"/>
    <mergeCell ref="C102:D102"/>
    <mergeCell ref="C103:D103"/>
    <mergeCell ref="B104:D104"/>
    <mergeCell ref="C105:D105"/>
    <mergeCell ref="C98:D98"/>
    <mergeCell ref="C99:D99"/>
    <mergeCell ref="C83:D83"/>
    <mergeCell ref="C84:D84"/>
    <mergeCell ref="C94:D94"/>
    <mergeCell ref="C95:D95"/>
    <mergeCell ref="C96:D96"/>
    <mergeCell ref="C97:D97"/>
    <mergeCell ref="C85:D85"/>
    <mergeCell ref="C86:D86"/>
    <mergeCell ref="C87:D87"/>
    <mergeCell ref="C88:D88"/>
    <mergeCell ref="C90:D90"/>
    <mergeCell ref="C91:D91"/>
    <mergeCell ref="C92:D92"/>
    <mergeCell ref="C93:D93"/>
    <mergeCell ref="C89:D89"/>
    <mergeCell ref="B77:D77"/>
    <mergeCell ref="C78:D78"/>
    <mergeCell ref="C79:D79"/>
    <mergeCell ref="C81:D81"/>
    <mergeCell ref="C82:D82"/>
    <mergeCell ref="C75:D75"/>
    <mergeCell ref="A76:D76"/>
    <mergeCell ref="B69:D69"/>
    <mergeCell ref="C70:D70"/>
    <mergeCell ref="C71:D71"/>
    <mergeCell ref="A72:D72"/>
    <mergeCell ref="A73:A74"/>
    <mergeCell ref="B73:D73"/>
    <mergeCell ref="C74:D74"/>
    <mergeCell ref="C80:D80"/>
    <mergeCell ref="C66:D66"/>
    <mergeCell ref="C67:D67"/>
    <mergeCell ref="C68:D68"/>
    <mergeCell ref="C60:D60"/>
    <mergeCell ref="A61:D61"/>
    <mergeCell ref="A62:A70"/>
    <mergeCell ref="B62:D62"/>
    <mergeCell ref="C63:D63"/>
    <mergeCell ref="C64:D64"/>
    <mergeCell ref="C65:D65"/>
    <mergeCell ref="C56:D56"/>
    <mergeCell ref="C57:D57"/>
    <mergeCell ref="B58:D58"/>
    <mergeCell ref="C59:D59"/>
    <mergeCell ref="A46:D46"/>
    <mergeCell ref="C48:D48"/>
    <mergeCell ref="C50:D50"/>
    <mergeCell ref="C51:D51"/>
    <mergeCell ref="C52:D52"/>
    <mergeCell ref="C53:D53"/>
    <mergeCell ref="B47:E47"/>
    <mergeCell ref="C49:D49"/>
    <mergeCell ref="C42:D42"/>
    <mergeCell ref="B34:D34"/>
    <mergeCell ref="C35:D35"/>
    <mergeCell ref="C36:D36"/>
    <mergeCell ref="C43:D43"/>
    <mergeCell ref="C44:D44"/>
    <mergeCell ref="C45:D45"/>
    <mergeCell ref="A54:D54"/>
    <mergeCell ref="B55:D55"/>
    <mergeCell ref="C30:D30"/>
    <mergeCell ref="A31:D31"/>
    <mergeCell ref="C32:D32"/>
    <mergeCell ref="A33:D33"/>
    <mergeCell ref="A37:D37"/>
    <mergeCell ref="B38:D38"/>
    <mergeCell ref="C39:D39"/>
    <mergeCell ref="C40:D40"/>
    <mergeCell ref="B41:D41"/>
    <mergeCell ref="B24:D24"/>
    <mergeCell ref="C25:D25"/>
    <mergeCell ref="C26:D26"/>
    <mergeCell ref="A27:D27"/>
    <mergeCell ref="B28:D28"/>
    <mergeCell ref="C29:D29"/>
    <mergeCell ref="A19:D19"/>
    <mergeCell ref="B20:D20"/>
    <mergeCell ref="C21:D21"/>
    <mergeCell ref="C22:D22"/>
    <mergeCell ref="A23:D23"/>
    <mergeCell ref="A1:G1"/>
    <mergeCell ref="A2:G2"/>
    <mergeCell ref="A3:G3"/>
    <mergeCell ref="A4:G4"/>
    <mergeCell ref="E8:G8"/>
    <mergeCell ref="E9:G9"/>
    <mergeCell ref="A17:D17"/>
    <mergeCell ref="C18:D18"/>
    <mergeCell ref="E10:G10"/>
    <mergeCell ref="A14:A15"/>
    <mergeCell ref="B14:B15"/>
    <mergeCell ref="C14:C15"/>
    <mergeCell ref="D14:D15"/>
    <mergeCell ref="E14:G14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72" orientation="portrait" r:id="rId1"/>
  <headerFooter>
    <oddFooter>&amp;C&amp;P</oddFooter>
  </headerFooter>
  <rowBreaks count="1" manualBreakCount="1">
    <brk id="5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45"/>
  <sheetViews>
    <sheetView tabSelected="1" view="pageBreakPreview" zoomScaleNormal="100" zoomScaleSheetLayoutView="100" workbookViewId="0">
      <selection activeCell="C27" sqref="C27:D27"/>
    </sheetView>
  </sheetViews>
  <sheetFormatPr defaultRowHeight="15" customHeight="1"/>
  <cols>
    <col min="1" max="1" width="6.42578125" style="22" customWidth="1"/>
    <col min="2" max="2" width="8" style="22" customWidth="1"/>
    <col min="3" max="3" width="4.140625" style="22" customWidth="1"/>
    <col min="4" max="4" width="66.42578125" style="22" customWidth="1"/>
    <col min="5" max="5" width="15.7109375" style="22" customWidth="1"/>
    <col min="6" max="6" width="13.85546875" style="22" customWidth="1"/>
    <col min="7" max="7" width="15.140625" style="22" customWidth="1"/>
    <col min="8" max="8" width="11.42578125" style="22" customWidth="1"/>
    <col min="9" max="16384" width="9.140625" style="22"/>
  </cols>
  <sheetData>
    <row r="1" spans="1:8" ht="21.75" customHeight="1">
      <c r="A1" s="113" t="s">
        <v>75</v>
      </c>
      <c r="B1" s="113"/>
      <c r="C1" s="113"/>
      <c r="D1" s="113"/>
      <c r="E1" s="113"/>
      <c r="F1" s="113"/>
      <c r="G1" s="113"/>
      <c r="H1" s="13"/>
    </row>
    <row r="2" spans="1:8" ht="21.75" customHeight="1">
      <c r="A2" s="113" t="s">
        <v>0</v>
      </c>
      <c r="B2" s="113"/>
      <c r="C2" s="113"/>
      <c r="D2" s="113"/>
      <c r="E2" s="113"/>
      <c r="F2" s="113"/>
      <c r="G2" s="113"/>
      <c r="H2" s="13"/>
    </row>
    <row r="3" spans="1:8" ht="21.75" customHeight="1">
      <c r="A3" s="113" t="s">
        <v>1</v>
      </c>
      <c r="B3" s="113"/>
      <c r="C3" s="113"/>
      <c r="D3" s="113"/>
      <c r="E3" s="113"/>
      <c r="F3" s="113"/>
      <c r="G3" s="113"/>
      <c r="H3" s="13"/>
    </row>
    <row r="4" spans="1:8" ht="21.75" customHeight="1">
      <c r="A4" s="113" t="s">
        <v>2</v>
      </c>
      <c r="B4" s="113"/>
      <c r="C4" s="113"/>
      <c r="D4" s="113"/>
      <c r="E4" s="113"/>
      <c r="F4" s="113"/>
      <c r="G4" s="113"/>
      <c r="H4" s="13"/>
    </row>
    <row r="5" spans="1:8" ht="20.25" customHeight="1">
      <c r="A5" s="190" t="s">
        <v>53</v>
      </c>
      <c r="B5" s="190"/>
      <c r="C5" s="190"/>
      <c r="D5" s="190"/>
      <c r="E5" s="190"/>
      <c r="F5" s="190"/>
      <c r="G5" s="190"/>
    </row>
    <row r="6" spans="1:8" ht="12.75" customHeight="1">
      <c r="A6" s="23"/>
      <c r="B6" s="23"/>
      <c r="C6" s="23"/>
      <c r="D6" s="23"/>
      <c r="E6" s="90"/>
    </row>
    <row r="7" spans="1:8" ht="9" customHeight="1">
      <c r="A7" s="23"/>
      <c r="B7" s="23"/>
      <c r="C7" s="23"/>
      <c r="D7" s="23"/>
      <c r="E7" s="90"/>
    </row>
    <row r="8" spans="1:8" ht="16.5" customHeight="1">
      <c r="A8" s="23"/>
      <c r="B8" s="23"/>
      <c r="C8" s="23"/>
      <c r="D8" s="23"/>
      <c r="E8" s="114" t="s">
        <v>84</v>
      </c>
      <c r="F8" s="114"/>
      <c r="G8" s="114"/>
      <c r="H8" s="18"/>
    </row>
    <row r="9" spans="1:8" ht="16.5" customHeight="1">
      <c r="A9" s="23"/>
      <c r="B9" s="23"/>
      <c r="C9" s="23"/>
      <c r="D9" s="23"/>
      <c r="E9" s="114" t="s">
        <v>4</v>
      </c>
      <c r="F9" s="114"/>
      <c r="G9" s="114"/>
      <c r="H9" s="18"/>
    </row>
    <row r="10" spans="1:8" ht="16.5" customHeight="1">
      <c r="A10" s="23"/>
      <c r="B10" s="23"/>
      <c r="C10" s="23"/>
      <c r="D10" s="23"/>
      <c r="E10" s="114" t="s">
        <v>83</v>
      </c>
      <c r="F10" s="114"/>
      <c r="G10" s="114"/>
      <c r="H10" s="18"/>
    </row>
    <row r="11" spans="1:8" ht="12.75" customHeight="1">
      <c r="A11" s="23"/>
      <c r="B11" s="23"/>
      <c r="C11" s="23"/>
      <c r="D11" s="23"/>
      <c r="E11" s="90"/>
    </row>
    <row r="12" spans="1:8" ht="4.5" customHeight="1">
      <c r="A12" s="24"/>
      <c r="B12" s="24"/>
      <c r="C12" s="24"/>
      <c r="D12" s="24"/>
      <c r="E12" s="23"/>
    </row>
    <row r="13" spans="1:8" ht="15" customHeight="1">
      <c r="A13" s="23" t="s">
        <v>3</v>
      </c>
      <c r="B13" s="23"/>
      <c r="C13" s="23"/>
      <c r="D13" s="25"/>
      <c r="E13" s="23"/>
      <c r="G13" s="22" t="s">
        <v>5</v>
      </c>
    </row>
    <row r="14" spans="1:8" ht="19.7" customHeight="1">
      <c r="A14" s="119" t="s">
        <v>6</v>
      </c>
      <c r="B14" s="119" t="s">
        <v>7</v>
      </c>
      <c r="C14" s="119" t="s">
        <v>8</v>
      </c>
      <c r="D14" s="121" t="s">
        <v>9</v>
      </c>
      <c r="E14" s="123" t="s">
        <v>10</v>
      </c>
      <c r="F14" s="124"/>
      <c r="G14" s="125"/>
    </row>
    <row r="15" spans="1:8" ht="44.25" customHeight="1">
      <c r="A15" s="120"/>
      <c r="B15" s="120"/>
      <c r="C15" s="120"/>
      <c r="D15" s="122"/>
      <c r="E15" s="14" t="s">
        <v>11</v>
      </c>
      <c r="F15" s="19" t="s">
        <v>12</v>
      </c>
      <c r="G15" s="20" t="s">
        <v>13</v>
      </c>
    </row>
    <row r="16" spans="1:8" ht="12.75" customHeight="1">
      <c r="A16" s="81">
        <v>1</v>
      </c>
      <c r="B16" s="82">
        <v>2</v>
      </c>
      <c r="C16" s="82">
        <v>3</v>
      </c>
      <c r="D16" s="83">
        <v>4</v>
      </c>
      <c r="E16" s="84">
        <v>5</v>
      </c>
      <c r="F16" s="85">
        <v>6</v>
      </c>
      <c r="G16" s="86">
        <v>7</v>
      </c>
    </row>
    <row r="17" spans="1:7" ht="19.5" customHeight="1" thickBot="1">
      <c r="A17" s="115" t="s">
        <v>65</v>
      </c>
      <c r="B17" s="116"/>
      <c r="C17" s="116"/>
      <c r="D17" s="116"/>
      <c r="E17" s="80">
        <f>+E19+E24</f>
        <v>104000</v>
      </c>
      <c r="F17" s="80">
        <f>+F19+F24</f>
        <v>5200</v>
      </c>
      <c r="G17" s="78"/>
    </row>
    <row r="18" spans="1:7" ht="15.75" customHeight="1" thickTop="1">
      <c r="A18" s="74"/>
      <c r="B18" s="75"/>
      <c r="C18" s="117" t="s">
        <v>14</v>
      </c>
      <c r="D18" s="118"/>
      <c r="E18" s="76"/>
      <c r="F18" s="77"/>
      <c r="G18" s="17"/>
    </row>
    <row r="19" spans="1:7" ht="20.25" customHeight="1" thickBot="1">
      <c r="A19" s="175" t="s">
        <v>54</v>
      </c>
      <c r="B19" s="176"/>
      <c r="C19" s="176"/>
      <c r="D19" s="177"/>
      <c r="E19" s="101">
        <f>E20</f>
        <v>77000</v>
      </c>
      <c r="F19" s="102">
        <f>F20</f>
        <v>3850</v>
      </c>
      <c r="G19" s="16"/>
    </row>
    <row r="20" spans="1:7" ht="17.25" customHeight="1" thickTop="1" thickBot="1">
      <c r="A20" s="188" t="s">
        <v>18</v>
      </c>
      <c r="B20" s="189"/>
      <c r="C20" s="189"/>
      <c r="D20" s="189"/>
      <c r="E20" s="12">
        <f>E21</f>
        <v>77000</v>
      </c>
      <c r="F20" s="21">
        <f>F21</f>
        <v>3850</v>
      </c>
      <c r="G20" s="16"/>
    </row>
    <row r="21" spans="1:7" ht="17.25" customHeight="1">
      <c r="A21" s="1"/>
      <c r="B21" s="126" t="s">
        <v>19</v>
      </c>
      <c r="C21" s="127"/>
      <c r="D21" s="127"/>
      <c r="E21" s="2">
        <f>E22</f>
        <v>77000</v>
      </c>
      <c r="F21" s="3">
        <f>F23</f>
        <v>3850</v>
      </c>
      <c r="G21" s="16"/>
    </row>
    <row r="22" spans="1:7" ht="15" customHeight="1">
      <c r="A22" s="4"/>
      <c r="B22" s="5"/>
      <c r="C22" s="128" t="s">
        <v>16</v>
      </c>
      <c r="D22" s="129"/>
      <c r="E22" s="6">
        <v>77000</v>
      </c>
      <c r="F22" s="9"/>
      <c r="G22" s="16"/>
    </row>
    <row r="23" spans="1:7" ht="27" customHeight="1">
      <c r="A23" s="4"/>
      <c r="B23" s="5"/>
      <c r="C23" s="130" t="s">
        <v>17</v>
      </c>
      <c r="D23" s="131"/>
      <c r="E23" s="7"/>
      <c r="F23" s="8">
        <f>E22*5%</f>
        <v>3850</v>
      </c>
      <c r="G23" s="16"/>
    </row>
    <row r="24" spans="1:7" ht="20.25" customHeight="1" thickBot="1">
      <c r="A24" s="175" t="s">
        <v>55</v>
      </c>
      <c r="B24" s="176"/>
      <c r="C24" s="176"/>
      <c r="D24" s="177"/>
      <c r="E24" s="101">
        <f>E25+E29</f>
        <v>27000</v>
      </c>
      <c r="F24" s="102">
        <f>F25+F29</f>
        <v>1350</v>
      </c>
      <c r="G24" s="16"/>
    </row>
    <row r="25" spans="1:7" ht="16.5" customHeight="1" thickTop="1" thickBot="1">
      <c r="A25" s="188" t="s">
        <v>20</v>
      </c>
      <c r="B25" s="189"/>
      <c r="C25" s="189"/>
      <c r="D25" s="189"/>
      <c r="E25" s="12">
        <f>E26</f>
        <v>20000</v>
      </c>
      <c r="F25" s="21">
        <f>F26</f>
        <v>1000</v>
      </c>
      <c r="G25" s="16"/>
    </row>
    <row r="26" spans="1:7" ht="16.5" customHeight="1">
      <c r="A26" s="1"/>
      <c r="B26" s="126" t="s">
        <v>21</v>
      </c>
      <c r="C26" s="127"/>
      <c r="D26" s="127"/>
      <c r="E26" s="2">
        <f>E27</f>
        <v>20000</v>
      </c>
      <c r="F26" s="3">
        <f>F28</f>
        <v>1000</v>
      </c>
      <c r="G26" s="16"/>
    </row>
    <row r="27" spans="1:7" ht="15" customHeight="1">
      <c r="A27" s="4"/>
      <c r="B27" s="5"/>
      <c r="C27" s="128" t="s">
        <v>81</v>
      </c>
      <c r="D27" s="129"/>
      <c r="E27" s="6">
        <v>20000</v>
      </c>
      <c r="F27" s="9"/>
      <c r="G27" s="16"/>
    </row>
    <row r="28" spans="1:7" ht="28.5" customHeight="1">
      <c r="A28" s="4"/>
      <c r="B28" s="5"/>
      <c r="C28" s="130" t="s">
        <v>17</v>
      </c>
      <c r="D28" s="131"/>
      <c r="E28" s="7"/>
      <c r="F28" s="8">
        <f>E27*5%</f>
        <v>1000</v>
      </c>
      <c r="G28" s="16"/>
    </row>
    <row r="29" spans="1:7" ht="15.75" customHeight="1" thickBot="1">
      <c r="A29" s="132" t="s">
        <v>22</v>
      </c>
      <c r="B29" s="133"/>
      <c r="C29" s="133"/>
      <c r="D29" s="133"/>
      <c r="E29" s="26">
        <f>E30</f>
        <v>7000</v>
      </c>
      <c r="F29" s="26">
        <f>F30</f>
        <v>350</v>
      </c>
      <c r="G29" s="16"/>
    </row>
    <row r="30" spans="1:7" ht="16.5" customHeight="1">
      <c r="A30" s="1"/>
      <c r="B30" s="134" t="s">
        <v>77</v>
      </c>
      <c r="C30" s="135"/>
      <c r="D30" s="136"/>
      <c r="E30" s="2">
        <f>E31</f>
        <v>7000</v>
      </c>
      <c r="F30" s="3">
        <f>F32</f>
        <v>350</v>
      </c>
      <c r="G30" s="16"/>
    </row>
    <row r="31" spans="1:7" ht="26.25" customHeight="1">
      <c r="A31" s="4"/>
      <c r="B31" s="5"/>
      <c r="C31" s="128" t="s">
        <v>74</v>
      </c>
      <c r="D31" s="129"/>
      <c r="E31" s="6">
        <v>7000</v>
      </c>
      <c r="F31" s="9"/>
      <c r="G31" s="16"/>
    </row>
    <row r="32" spans="1:7" ht="27.75" customHeight="1">
      <c r="A32" s="4"/>
      <c r="B32" s="5"/>
      <c r="C32" s="130" t="s">
        <v>17</v>
      </c>
      <c r="D32" s="131"/>
      <c r="E32" s="7"/>
      <c r="F32" s="8">
        <f>E31*5%</f>
        <v>350</v>
      </c>
      <c r="G32" s="16"/>
    </row>
    <row r="33" spans="1:8" ht="30.75" customHeight="1" thickBot="1">
      <c r="A33" s="137" t="s">
        <v>23</v>
      </c>
      <c r="B33" s="138"/>
      <c r="C33" s="138"/>
      <c r="D33" s="139"/>
      <c r="E33" s="10"/>
      <c r="F33" s="11">
        <f>F35+F40+F48+F55+F60+F72+F81+F90+F95+F100+F105+F124</f>
        <v>49042000</v>
      </c>
      <c r="G33" s="11">
        <f>G35+G40+G48+G55+G60+G72+G81+G90+G95+G100+G105+G124</f>
        <v>49042000</v>
      </c>
      <c r="H33" s="28">
        <f>F33-G33</f>
        <v>0</v>
      </c>
    </row>
    <row r="34" spans="1:8" ht="15" customHeight="1" thickTop="1">
      <c r="A34" s="4"/>
      <c r="B34" s="5"/>
      <c r="C34" s="140" t="s">
        <v>14</v>
      </c>
      <c r="D34" s="141"/>
      <c r="E34" s="15"/>
      <c r="F34" s="5"/>
      <c r="G34" s="16"/>
    </row>
    <row r="35" spans="1:8" ht="21" customHeight="1" thickBot="1">
      <c r="A35" s="175" t="s">
        <v>56</v>
      </c>
      <c r="B35" s="176"/>
      <c r="C35" s="176"/>
      <c r="D35" s="177"/>
      <c r="E35" s="101"/>
      <c r="F35" s="102">
        <f>F36</f>
        <v>220000</v>
      </c>
      <c r="G35" s="102">
        <f>G36</f>
        <v>220000</v>
      </c>
    </row>
    <row r="36" spans="1:8" ht="16.5" customHeight="1" thickTop="1" thickBot="1">
      <c r="A36" s="178" t="s">
        <v>15</v>
      </c>
      <c r="B36" s="179"/>
      <c r="C36" s="179"/>
      <c r="D36" s="180"/>
      <c r="E36" s="55"/>
      <c r="F36" s="55">
        <f>+F37</f>
        <v>220000</v>
      </c>
      <c r="G36" s="56">
        <f>G37</f>
        <v>220000</v>
      </c>
    </row>
    <row r="37" spans="1:8" ht="18" customHeight="1">
      <c r="A37" s="1"/>
      <c r="B37" s="185" t="s">
        <v>67</v>
      </c>
      <c r="C37" s="150"/>
      <c r="D37" s="151"/>
      <c r="E37" s="2"/>
      <c r="F37" s="3">
        <f>F38</f>
        <v>220000</v>
      </c>
      <c r="G37" s="61">
        <f>G39</f>
        <v>220000</v>
      </c>
    </row>
    <row r="38" spans="1:8" ht="41.25" customHeight="1">
      <c r="A38" s="1"/>
      <c r="B38" s="23"/>
      <c r="C38" s="186" t="s">
        <v>24</v>
      </c>
      <c r="D38" s="187"/>
      <c r="E38" s="88"/>
      <c r="F38" s="31">
        <v>220000</v>
      </c>
      <c r="G38" s="33"/>
    </row>
    <row r="39" spans="1:8" ht="13.5" customHeight="1">
      <c r="A39" s="50"/>
      <c r="B39" s="62"/>
      <c r="C39" s="193" t="s">
        <v>70</v>
      </c>
      <c r="D39" s="194"/>
      <c r="E39" s="92"/>
      <c r="F39" s="63"/>
      <c r="G39" s="72">
        <v>220000</v>
      </c>
    </row>
    <row r="40" spans="1:8" ht="19.5" customHeight="1" thickBot="1">
      <c r="A40" s="175" t="s">
        <v>54</v>
      </c>
      <c r="B40" s="176"/>
      <c r="C40" s="176"/>
      <c r="D40" s="177"/>
      <c r="E40" s="103"/>
      <c r="F40" s="102">
        <f>F41</f>
        <v>46115000</v>
      </c>
      <c r="G40" s="102">
        <f>G41</f>
        <v>46115000</v>
      </c>
    </row>
    <row r="41" spans="1:8" ht="17.25" customHeight="1" thickTop="1" thickBot="1">
      <c r="A41" s="178" t="s">
        <v>18</v>
      </c>
      <c r="B41" s="179"/>
      <c r="C41" s="179"/>
      <c r="D41" s="180"/>
      <c r="E41" s="55"/>
      <c r="F41" s="55">
        <f>F42+F45</f>
        <v>46115000</v>
      </c>
      <c r="G41" s="56">
        <f>G42+G45</f>
        <v>46115000</v>
      </c>
    </row>
    <row r="42" spans="1:8" ht="16.5" customHeight="1">
      <c r="A42" s="35" t="s">
        <v>3</v>
      </c>
      <c r="B42" s="126" t="s">
        <v>34</v>
      </c>
      <c r="C42" s="127"/>
      <c r="D42" s="145"/>
      <c r="E42" s="3"/>
      <c r="F42" s="3">
        <f>F43</f>
        <v>46035000</v>
      </c>
      <c r="G42" s="42">
        <f>G44</f>
        <v>46035000</v>
      </c>
    </row>
    <row r="43" spans="1:8" ht="42" customHeight="1">
      <c r="A43" s="1"/>
      <c r="B43" s="90" t="s">
        <v>3</v>
      </c>
      <c r="C43" s="146" t="s">
        <v>24</v>
      </c>
      <c r="D43" s="147"/>
      <c r="E43" s="88"/>
      <c r="F43" s="31">
        <v>46035000</v>
      </c>
      <c r="G43" s="32"/>
    </row>
    <row r="44" spans="1:8" ht="38.25" customHeight="1">
      <c r="A44" s="1"/>
      <c r="B44" s="90"/>
      <c r="C44" s="148" t="s">
        <v>35</v>
      </c>
      <c r="D44" s="149"/>
      <c r="E44" s="88"/>
      <c r="F44" s="88"/>
      <c r="G44" s="34">
        <v>46035000</v>
      </c>
    </row>
    <row r="45" spans="1:8" ht="15.75" customHeight="1">
      <c r="A45" s="1"/>
      <c r="B45" s="197" t="s">
        <v>19</v>
      </c>
      <c r="C45" s="198"/>
      <c r="D45" s="199"/>
      <c r="E45" s="66"/>
      <c r="F45" s="66">
        <f>F46</f>
        <v>80000</v>
      </c>
      <c r="G45" s="58">
        <f>G47</f>
        <v>80000</v>
      </c>
    </row>
    <row r="46" spans="1:8" ht="38.25" customHeight="1">
      <c r="A46" s="1"/>
      <c r="B46" s="90" t="s">
        <v>3</v>
      </c>
      <c r="C46" s="186" t="s">
        <v>24</v>
      </c>
      <c r="D46" s="187"/>
      <c r="E46" s="31"/>
      <c r="F46" s="31">
        <v>80000</v>
      </c>
      <c r="G46" s="32"/>
    </row>
    <row r="47" spans="1:8" ht="16.5" customHeight="1">
      <c r="A47" s="91"/>
      <c r="B47" s="36"/>
      <c r="C47" s="158" t="s">
        <v>29</v>
      </c>
      <c r="D47" s="159"/>
      <c r="E47" s="65"/>
      <c r="F47" s="51"/>
      <c r="G47" s="67">
        <v>80000</v>
      </c>
    </row>
    <row r="48" spans="1:8" ht="20.25" customHeight="1" thickBot="1">
      <c r="A48" s="175" t="s">
        <v>57</v>
      </c>
      <c r="B48" s="176"/>
      <c r="C48" s="176"/>
      <c r="D48" s="177"/>
      <c r="E48" s="103"/>
      <c r="F48" s="108">
        <f>F49</f>
        <v>70000</v>
      </c>
      <c r="G48" s="102">
        <f>G49</f>
        <v>70000</v>
      </c>
    </row>
    <row r="49" spans="1:7" ht="17.25" customHeight="1" thickTop="1" thickBot="1">
      <c r="A49" s="178" t="s">
        <v>18</v>
      </c>
      <c r="B49" s="179"/>
      <c r="C49" s="179"/>
      <c r="D49" s="180"/>
      <c r="E49" s="55"/>
      <c r="F49" s="55">
        <f>F50</f>
        <v>70000</v>
      </c>
      <c r="G49" s="56">
        <f>G50</f>
        <v>70000</v>
      </c>
    </row>
    <row r="50" spans="1:7" ht="18" customHeight="1">
      <c r="A50" s="1"/>
      <c r="B50" s="197" t="s">
        <v>19</v>
      </c>
      <c r="C50" s="198"/>
      <c r="D50" s="199"/>
      <c r="E50" s="66"/>
      <c r="F50" s="66">
        <f>F51</f>
        <v>70000</v>
      </c>
      <c r="G50" s="42">
        <f>G52+G53+G54</f>
        <v>70000</v>
      </c>
    </row>
    <row r="51" spans="1:7" ht="39" customHeight="1">
      <c r="A51" s="1"/>
      <c r="B51" s="90" t="s">
        <v>3</v>
      </c>
      <c r="C51" s="186" t="s">
        <v>24</v>
      </c>
      <c r="D51" s="187"/>
      <c r="E51" s="31"/>
      <c r="F51" s="31">
        <v>70000</v>
      </c>
      <c r="G51" s="32"/>
    </row>
    <row r="52" spans="1:7" ht="12.75">
      <c r="A52" s="89"/>
      <c r="B52" s="90"/>
      <c r="C52" s="148" t="s">
        <v>36</v>
      </c>
      <c r="D52" s="149"/>
      <c r="E52" s="68"/>
      <c r="F52" s="31"/>
      <c r="G52" s="34">
        <v>5844</v>
      </c>
    </row>
    <row r="53" spans="1:7" ht="12.75">
      <c r="A53" s="89"/>
      <c r="B53" s="90"/>
      <c r="C53" s="148" t="s">
        <v>25</v>
      </c>
      <c r="D53" s="149"/>
      <c r="E53" s="68"/>
      <c r="F53" s="31"/>
      <c r="G53" s="67">
        <v>28156</v>
      </c>
    </row>
    <row r="54" spans="1:7" ht="12.75">
      <c r="A54" s="91"/>
      <c r="B54" s="36"/>
      <c r="C54" s="148" t="s">
        <v>29</v>
      </c>
      <c r="D54" s="149"/>
      <c r="E54" s="68"/>
      <c r="F54" s="51"/>
      <c r="G54" s="67">
        <v>36000</v>
      </c>
    </row>
    <row r="55" spans="1:7" ht="16.5" customHeight="1" thickBot="1">
      <c r="A55" s="172" t="s">
        <v>58</v>
      </c>
      <c r="B55" s="173"/>
      <c r="C55" s="173"/>
      <c r="D55" s="174"/>
      <c r="E55" s="104"/>
      <c r="F55" s="105">
        <f>F56</f>
        <v>100000</v>
      </c>
      <c r="G55" s="106">
        <f>G56</f>
        <v>100000</v>
      </c>
    </row>
    <row r="56" spans="1:7" ht="18" customHeight="1" thickTop="1" thickBot="1">
      <c r="A56" s="178" t="s">
        <v>20</v>
      </c>
      <c r="B56" s="179"/>
      <c r="C56" s="179"/>
      <c r="D56" s="180"/>
      <c r="E56" s="55"/>
      <c r="F56" s="55">
        <f>F57</f>
        <v>100000</v>
      </c>
      <c r="G56" s="56">
        <f>G57</f>
        <v>100000</v>
      </c>
    </row>
    <row r="57" spans="1:7" ht="16.5" customHeight="1">
      <c r="A57" s="164"/>
      <c r="B57" s="181" t="s">
        <v>37</v>
      </c>
      <c r="C57" s="182"/>
      <c r="D57" s="183"/>
      <c r="E57" s="66"/>
      <c r="F57" s="66">
        <f>F58</f>
        <v>100000</v>
      </c>
      <c r="G57" s="42">
        <f>G59</f>
        <v>100000</v>
      </c>
    </row>
    <row r="58" spans="1:7" ht="42" customHeight="1">
      <c r="A58" s="164"/>
      <c r="B58" s="90" t="s">
        <v>3</v>
      </c>
      <c r="C58" s="160" t="s">
        <v>24</v>
      </c>
      <c r="D58" s="184"/>
      <c r="E58" s="44"/>
      <c r="F58" s="31">
        <v>100000</v>
      </c>
      <c r="G58" s="32"/>
    </row>
    <row r="59" spans="1:7" ht="14.25" customHeight="1">
      <c r="A59" s="164"/>
      <c r="B59" s="90"/>
      <c r="C59" s="158" t="s">
        <v>29</v>
      </c>
      <c r="D59" s="159"/>
      <c r="E59" s="44"/>
      <c r="F59" s="31"/>
      <c r="G59" s="48">
        <v>100000</v>
      </c>
    </row>
    <row r="60" spans="1:7" ht="18.75" customHeight="1" thickBot="1">
      <c r="A60" s="175" t="s">
        <v>55</v>
      </c>
      <c r="B60" s="176"/>
      <c r="C60" s="176"/>
      <c r="D60" s="177"/>
      <c r="E60" s="103"/>
      <c r="F60" s="108">
        <f>F61+F65</f>
        <v>121000</v>
      </c>
      <c r="G60" s="102">
        <f>G61+G65</f>
        <v>121000</v>
      </c>
    </row>
    <row r="61" spans="1:7" ht="16.5" customHeight="1" thickTop="1" thickBot="1">
      <c r="A61" s="178" t="s">
        <v>20</v>
      </c>
      <c r="B61" s="179"/>
      <c r="C61" s="179"/>
      <c r="D61" s="180"/>
      <c r="E61" s="55"/>
      <c r="F61" s="56">
        <f>F62</f>
        <v>18000</v>
      </c>
      <c r="G61" s="56">
        <f>G62</f>
        <v>18000</v>
      </c>
    </row>
    <row r="62" spans="1:7" ht="16.5" customHeight="1">
      <c r="A62" s="164" t="s">
        <v>3</v>
      </c>
      <c r="B62" s="195" t="s">
        <v>21</v>
      </c>
      <c r="C62" s="135"/>
      <c r="D62" s="196"/>
      <c r="E62" s="3"/>
      <c r="F62" s="3">
        <f>F63</f>
        <v>18000</v>
      </c>
      <c r="G62" s="42">
        <f>G64</f>
        <v>18000</v>
      </c>
    </row>
    <row r="63" spans="1:7" ht="39.75" customHeight="1">
      <c r="A63" s="164"/>
      <c r="B63" s="90" t="s">
        <v>3</v>
      </c>
      <c r="C63" s="160" t="s">
        <v>24</v>
      </c>
      <c r="D63" s="184"/>
      <c r="E63" s="44"/>
      <c r="F63" s="31">
        <v>18000</v>
      </c>
      <c r="G63" s="32"/>
    </row>
    <row r="64" spans="1:7" ht="15" customHeight="1">
      <c r="A64" s="164"/>
      <c r="B64" s="90"/>
      <c r="C64" s="158" t="s">
        <v>29</v>
      </c>
      <c r="D64" s="159"/>
      <c r="E64" s="44"/>
      <c r="F64" s="31"/>
      <c r="G64" s="48">
        <v>18000</v>
      </c>
    </row>
    <row r="65" spans="1:7" ht="15.75" customHeight="1" thickBot="1">
      <c r="A65" s="142" t="s">
        <v>22</v>
      </c>
      <c r="B65" s="143"/>
      <c r="C65" s="143"/>
      <c r="D65" s="144"/>
      <c r="E65" s="29"/>
      <c r="F65" s="49">
        <f>F66+F69</f>
        <v>103000</v>
      </c>
      <c r="G65" s="49">
        <f>G66+G69</f>
        <v>103000</v>
      </c>
    </row>
    <row r="66" spans="1:7" ht="13.5" customHeight="1">
      <c r="A66" s="35" t="s">
        <v>3</v>
      </c>
      <c r="B66" s="155" t="s">
        <v>76</v>
      </c>
      <c r="C66" s="156"/>
      <c r="D66" s="157"/>
      <c r="E66" s="69"/>
      <c r="F66" s="64">
        <f>F67</f>
        <v>100000</v>
      </c>
      <c r="G66" s="42">
        <f>G68</f>
        <v>100000</v>
      </c>
    </row>
    <row r="67" spans="1:7" ht="42.75" customHeight="1">
      <c r="A67" s="1"/>
      <c r="B67" s="90" t="s">
        <v>3</v>
      </c>
      <c r="C67" s="158" t="s">
        <v>24</v>
      </c>
      <c r="D67" s="159"/>
      <c r="E67" s="44"/>
      <c r="F67" s="31">
        <v>100000</v>
      </c>
      <c r="G67" s="32"/>
    </row>
    <row r="68" spans="1:7" ht="12.75">
      <c r="A68" s="1"/>
      <c r="B68" s="36"/>
      <c r="C68" s="158" t="s">
        <v>29</v>
      </c>
      <c r="D68" s="159"/>
      <c r="E68" s="44"/>
      <c r="F68" s="31"/>
      <c r="G68" s="48">
        <v>100000</v>
      </c>
    </row>
    <row r="69" spans="1:7" ht="18" customHeight="1">
      <c r="A69" s="1"/>
      <c r="B69" s="166" t="s">
        <v>77</v>
      </c>
      <c r="C69" s="170"/>
      <c r="D69" s="171"/>
      <c r="E69" s="45"/>
      <c r="F69" s="66">
        <f>F70</f>
        <v>3000</v>
      </c>
      <c r="G69" s="58">
        <f>G71</f>
        <v>3000</v>
      </c>
    </row>
    <row r="70" spans="1:7" ht="39.75" customHeight="1">
      <c r="A70" s="1"/>
      <c r="B70" s="90" t="s">
        <v>3</v>
      </c>
      <c r="C70" s="191" t="s">
        <v>24</v>
      </c>
      <c r="D70" s="191"/>
      <c r="E70" s="44"/>
      <c r="F70" s="31">
        <v>3000</v>
      </c>
      <c r="G70" s="32"/>
    </row>
    <row r="71" spans="1:7" ht="12.75">
      <c r="A71" s="91"/>
      <c r="B71" s="36" t="s">
        <v>3</v>
      </c>
      <c r="C71" s="158" t="s">
        <v>25</v>
      </c>
      <c r="D71" s="159"/>
      <c r="E71" s="51"/>
      <c r="F71" s="51"/>
      <c r="G71" s="60">
        <v>3000</v>
      </c>
    </row>
    <row r="72" spans="1:7" ht="20.25" customHeight="1" thickBot="1">
      <c r="A72" s="175" t="s">
        <v>59</v>
      </c>
      <c r="B72" s="176"/>
      <c r="C72" s="176"/>
      <c r="D72" s="177"/>
      <c r="E72" s="103"/>
      <c r="F72" s="108">
        <f>F73</f>
        <v>663000</v>
      </c>
      <c r="G72" s="102">
        <f>G73</f>
        <v>663000</v>
      </c>
    </row>
    <row r="73" spans="1:7" ht="19.5" customHeight="1" thickTop="1" thickBot="1">
      <c r="A73" s="178" t="s">
        <v>38</v>
      </c>
      <c r="B73" s="179"/>
      <c r="C73" s="179"/>
      <c r="D73" s="180"/>
      <c r="E73" s="55"/>
      <c r="F73" s="55">
        <f>F74</f>
        <v>663000</v>
      </c>
      <c r="G73" s="56">
        <f>G74</f>
        <v>663000</v>
      </c>
    </row>
    <row r="74" spans="1:7" ht="15.75" customHeight="1">
      <c r="A74" s="192" t="s">
        <v>3</v>
      </c>
      <c r="B74" s="134" t="s">
        <v>39</v>
      </c>
      <c r="C74" s="135"/>
      <c r="D74" s="136"/>
      <c r="E74" s="41"/>
      <c r="F74" s="3">
        <f>F75</f>
        <v>663000</v>
      </c>
      <c r="G74" s="42">
        <f>SUM(G76:G80)</f>
        <v>663000</v>
      </c>
    </row>
    <row r="75" spans="1:7" ht="37.5" customHeight="1">
      <c r="A75" s="164"/>
      <c r="B75" s="90" t="s">
        <v>3</v>
      </c>
      <c r="C75" s="158" t="s">
        <v>24</v>
      </c>
      <c r="D75" s="159"/>
      <c r="E75" s="7"/>
      <c r="F75" s="31">
        <v>663000</v>
      </c>
      <c r="G75" s="70"/>
    </row>
    <row r="76" spans="1:7" ht="12.75" customHeight="1">
      <c r="A76" s="164"/>
      <c r="B76" s="90"/>
      <c r="C76" s="160" t="s">
        <v>40</v>
      </c>
      <c r="D76" s="161"/>
      <c r="E76" s="51"/>
      <c r="F76" s="51"/>
      <c r="G76" s="34">
        <v>539371</v>
      </c>
    </row>
    <row r="77" spans="1:7" ht="12.75" customHeight="1">
      <c r="A77" s="164"/>
      <c r="B77" s="90"/>
      <c r="C77" s="160" t="s">
        <v>41</v>
      </c>
      <c r="D77" s="161"/>
      <c r="E77" s="51"/>
      <c r="F77" s="51"/>
      <c r="G77" s="34">
        <v>37141</v>
      </c>
    </row>
    <row r="78" spans="1:7" ht="12.75" customHeight="1">
      <c r="A78" s="164"/>
      <c r="B78" s="90"/>
      <c r="C78" s="160" t="s">
        <v>36</v>
      </c>
      <c r="D78" s="161"/>
      <c r="E78" s="51"/>
      <c r="F78" s="51"/>
      <c r="G78" s="34">
        <v>59155</v>
      </c>
    </row>
    <row r="79" spans="1:7" ht="12.75" customHeight="1">
      <c r="A79" s="164"/>
      <c r="B79" s="90"/>
      <c r="C79" s="160" t="s">
        <v>42</v>
      </c>
      <c r="D79" s="161"/>
      <c r="E79" s="51"/>
      <c r="F79" s="51"/>
      <c r="G79" s="34">
        <v>9625</v>
      </c>
    </row>
    <row r="80" spans="1:7" ht="12.75" customHeight="1">
      <c r="A80" s="160"/>
      <c r="B80" s="36"/>
      <c r="C80" s="160" t="s">
        <v>44</v>
      </c>
      <c r="D80" s="161"/>
      <c r="E80" s="51"/>
      <c r="F80" s="51"/>
      <c r="G80" s="34">
        <v>17708</v>
      </c>
    </row>
    <row r="81" spans="1:7" ht="16.5" customHeight="1" thickBot="1">
      <c r="A81" s="172" t="s">
        <v>79</v>
      </c>
      <c r="B81" s="173"/>
      <c r="C81" s="173"/>
      <c r="D81" s="174"/>
      <c r="E81" s="104"/>
      <c r="F81" s="105">
        <f>F82</f>
        <v>69000</v>
      </c>
      <c r="G81" s="106">
        <f>G82</f>
        <v>69000</v>
      </c>
    </row>
    <row r="82" spans="1:7" ht="16.5" customHeight="1" thickTop="1" thickBot="1">
      <c r="A82" s="178" t="s">
        <v>68</v>
      </c>
      <c r="B82" s="179"/>
      <c r="C82" s="179"/>
      <c r="D82" s="180"/>
      <c r="E82" s="55"/>
      <c r="F82" s="55">
        <f>F83</f>
        <v>69000</v>
      </c>
      <c r="G82" s="56">
        <f>G83</f>
        <v>69000</v>
      </c>
    </row>
    <row r="83" spans="1:7" ht="13.5" customHeight="1">
      <c r="A83" s="35" t="s">
        <v>3</v>
      </c>
      <c r="B83" s="134" t="s">
        <v>69</v>
      </c>
      <c r="C83" s="135"/>
      <c r="D83" s="136"/>
      <c r="E83" s="41"/>
      <c r="F83" s="3">
        <f>F84</f>
        <v>69000</v>
      </c>
      <c r="G83" s="42">
        <f>SUM(G85:G89)</f>
        <v>69000</v>
      </c>
    </row>
    <row r="84" spans="1:7" ht="39.75" customHeight="1">
      <c r="A84" s="1"/>
      <c r="B84" s="90" t="s">
        <v>3</v>
      </c>
      <c r="C84" s="158" t="s">
        <v>24</v>
      </c>
      <c r="D84" s="159"/>
      <c r="E84" s="7"/>
      <c r="F84" s="31">
        <v>69000</v>
      </c>
      <c r="G84" s="70"/>
    </row>
    <row r="85" spans="1:7" ht="12.75" customHeight="1">
      <c r="A85" s="1"/>
      <c r="B85" s="90"/>
      <c r="C85" s="160" t="s">
        <v>40</v>
      </c>
      <c r="D85" s="161"/>
      <c r="E85" s="44"/>
      <c r="F85" s="31"/>
      <c r="G85" s="34">
        <v>20000</v>
      </c>
    </row>
    <row r="86" spans="1:7" ht="13.5" customHeight="1">
      <c r="A86" s="1"/>
      <c r="B86" s="90"/>
      <c r="C86" s="160" t="s">
        <v>25</v>
      </c>
      <c r="D86" s="161"/>
      <c r="E86" s="68"/>
      <c r="F86" s="31"/>
      <c r="G86" s="34">
        <v>17000</v>
      </c>
    </row>
    <row r="87" spans="1:7" ht="13.5" customHeight="1">
      <c r="A87" s="1"/>
      <c r="B87" s="90"/>
      <c r="C87" s="160" t="s">
        <v>26</v>
      </c>
      <c r="D87" s="161"/>
      <c r="E87" s="68"/>
      <c r="F87" s="31"/>
      <c r="G87" s="34">
        <v>15000</v>
      </c>
    </row>
    <row r="88" spans="1:7" ht="13.5" customHeight="1">
      <c r="A88" s="1"/>
      <c r="B88" s="90"/>
      <c r="C88" s="160" t="s">
        <v>29</v>
      </c>
      <c r="D88" s="161"/>
      <c r="E88" s="68"/>
      <c r="F88" s="31"/>
      <c r="G88" s="34">
        <v>2000</v>
      </c>
    </row>
    <row r="89" spans="1:7" ht="13.5" customHeight="1">
      <c r="A89" s="50"/>
      <c r="B89" s="36"/>
      <c r="C89" s="160" t="s">
        <v>43</v>
      </c>
      <c r="D89" s="161"/>
      <c r="E89" s="68"/>
      <c r="F89" s="31"/>
      <c r="G89" s="34">
        <v>15000</v>
      </c>
    </row>
    <row r="90" spans="1:7" ht="16.5" customHeight="1" thickBot="1">
      <c r="A90" s="172" t="s">
        <v>60</v>
      </c>
      <c r="B90" s="173"/>
      <c r="C90" s="173"/>
      <c r="D90" s="174"/>
      <c r="E90" s="104"/>
      <c r="F90" s="105">
        <f>F91</f>
        <v>100000</v>
      </c>
      <c r="G90" s="106">
        <f>G91</f>
        <v>100000</v>
      </c>
    </row>
    <row r="91" spans="1:7" ht="19.5" customHeight="1" thickTop="1" thickBot="1">
      <c r="A91" s="178" t="s">
        <v>38</v>
      </c>
      <c r="B91" s="179"/>
      <c r="C91" s="179"/>
      <c r="D91" s="180"/>
      <c r="E91" s="55"/>
      <c r="F91" s="55">
        <f>F92</f>
        <v>100000</v>
      </c>
      <c r="G91" s="56">
        <f>G92</f>
        <v>100000</v>
      </c>
    </row>
    <row r="92" spans="1:7" ht="16.5" customHeight="1">
      <c r="A92" s="164"/>
      <c r="B92" s="166" t="s">
        <v>45</v>
      </c>
      <c r="C92" s="167"/>
      <c r="D92" s="168"/>
      <c r="E92" s="45"/>
      <c r="F92" s="66">
        <f>F93</f>
        <v>100000</v>
      </c>
      <c r="G92" s="58">
        <f>G94</f>
        <v>100000</v>
      </c>
    </row>
    <row r="93" spans="1:7" ht="39" customHeight="1">
      <c r="A93" s="164"/>
      <c r="B93" s="90" t="s">
        <v>3</v>
      </c>
      <c r="C93" s="158" t="s">
        <v>24</v>
      </c>
      <c r="D93" s="159"/>
      <c r="E93" s="44"/>
      <c r="F93" s="31">
        <v>100000</v>
      </c>
      <c r="G93" s="32"/>
    </row>
    <row r="94" spans="1:7" ht="12.75">
      <c r="A94" s="89"/>
      <c r="B94" s="90"/>
      <c r="C94" s="162" t="s">
        <v>29</v>
      </c>
      <c r="D94" s="163"/>
      <c r="E94" s="47"/>
      <c r="F94" s="9"/>
      <c r="G94" s="71">
        <v>100000</v>
      </c>
    </row>
    <row r="95" spans="1:7" ht="16.5" customHeight="1" thickBot="1">
      <c r="A95" s="175" t="s">
        <v>61</v>
      </c>
      <c r="B95" s="176"/>
      <c r="C95" s="176"/>
      <c r="D95" s="177"/>
      <c r="E95" s="103"/>
      <c r="F95" s="108">
        <f>F96</f>
        <v>45000</v>
      </c>
      <c r="G95" s="102">
        <f>G96</f>
        <v>45000</v>
      </c>
    </row>
    <row r="96" spans="1:7" ht="19.5" customHeight="1" thickTop="1" thickBot="1">
      <c r="A96" s="178" t="s">
        <v>46</v>
      </c>
      <c r="B96" s="179"/>
      <c r="C96" s="179"/>
      <c r="D96" s="180"/>
      <c r="E96" s="55"/>
      <c r="F96" s="55">
        <v>45000</v>
      </c>
      <c r="G96" s="56">
        <f>G97</f>
        <v>45000</v>
      </c>
    </row>
    <row r="97" spans="1:7" ht="19.5" customHeight="1">
      <c r="A97" s="164" t="s">
        <v>3</v>
      </c>
      <c r="B97" s="155" t="s">
        <v>47</v>
      </c>
      <c r="C97" s="156"/>
      <c r="D97" s="157"/>
      <c r="E97" s="41"/>
      <c r="F97" s="3">
        <f>F98</f>
        <v>45000</v>
      </c>
      <c r="G97" s="42">
        <f>+G99</f>
        <v>45000</v>
      </c>
    </row>
    <row r="98" spans="1:7" ht="39" customHeight="1">
      <c r="A98" s="164"/>
      <c r="B98" s="90" t="s">
        <v>3</v>
      </c>
      <c r="C98" s="158" t="s">
        <v>24</v>
      </c>
      <c r="D98" s="159"/>
      <c r="E98" s="44"/>
      <c r="F98" s="31">
        <v>45000</v>
      </c>
      <c r="G98" s="32"/>
    </row>
    <row r="99" spans="1:7" ht="16.5" customHeight="1">
      <c r="A99" s="91"/>
      <c r="B99" s="36"/>
      <c r="C99" s="158" t="s">
        <v>29</v>
      </c>
      <c r="D99" s="159"/>
      <c r="E99" s="65"/>
      <c r="F99" s="51"/>
      <c r="G99" s="71">
        <v>45000</v>
      </c>
    </row>
    <row r="100" spans="1:7" ht="18" customHeight="1" thickBot="1">
      <c r="A100" s="175" t="s">
        <v>62</v>
      </c>
      <c r="B100" s="176"/>
      <c r="C100" s="176"/>
      <c r="D100" s="177"/>
      <c r="E100" s="103"/>
      <c r="F100" s="108">
        <f>F101</f>
        <v>1539000</v>
      </c>
      <c r="G100" s="102">
        <f>G101</f>
        <v>340000</v>
      </c>
    </row>
    <row r="101" spans="1:7" ht="16.5" customHeight="1" thickTop="1" thickBot="1">
      <c r="A101" s="178" t="s">
        <v>48</v>
      </c>
      <c r="B101" s="179"/>
      <c r="C101" s="179"/>
      <c r="D101" s="180"/>
      <c r="E101" s="55"/>
      <c r="F101" s="55">
        <f>F102</f>
        <v>1539000</v>
      </c>
      <c r="G101" s="56">
        <f>G102</f>
        <v>340000</v>
      </c>
    </row>
    <row r="102" spans="1:7" ht="15" customHeight="1">
      <c r="A102" s="1"/>
      <c r="B102" s="155" t="s">
        <v>51</v>
      </c>
      <c r="C102" s="156"/>
      <c r="D102" s="157"/>
      <c r="E102" s="41"/>
      <c r="F102" s="3">
        <f>F103</f>
        <v>1539000</v>
      </c>
      <c r="G102" s="57">
        <f>G104</f>
        <v>340000</v>
      </c>
    </row>
    <row r="103" spans="1:7" ht="38.25" customHeight="1">
      <c r="A103" s="1" t="s">
        <v>3</v>
      </c>
      <c r="B103" s="23"/>
      <c r="C103" s="158" t="s">
        <v>24</v>
      </c>
      <c r="D103" s="159"/>
      <c r="E103" s="65"/>
      <c r="F103" s="31">
        <v>1539000</v>
      </c>
      <c r="G103" s="32"/>
    </row>
    <row r="104" spans="1:7" ht="38.25" customHeight="1">
      <c r="A104" s="50"/>
      <c r="B104" s="62"/>
      <c r="C104" s="158" t="s">
        <v>72</v>
      </c>
      <c r="D104" s="159"/>
      <c r="E104" s="65"/>
      <c r="F104" s="51"/>
      <c r="G104" s="60">
        <v>340000</v>
      </c>
    </row>
    <row r="105" spans="1:7" ht="17.25" customHeight="1" thickBot="1">
      <c r="A105" s="175" t="s">
        <v>63</v>
      </c>
      <c r="B105" s="176"/>
      <c r="C105" s="176"/>
      <c r="D105" s="177"/>
      <c r="E105" s="103"/>
      <c r="F105" s="108"/>
      <c r="G105" s="102">
        <f>G106</f>
        <v>649000</v>
      </c>
    </row>
    <row r="106" spans="1:7" ht="18" customHeight="1" thickTop="1" thickBot="1">
      <c r="A106" s="178" t="s">
        <v>48</v>
      </c>
      <c r="B106" s="179"/>
      <c r="C106" s="179"/>
      <c r="D106" s="180"/>
      <c r="E106" s="55"/>
      <c r="F106" s="55"/>
      <c r="G106" s="56">
        <f>G107</f>
        <v>649000</v>
      </c>
    </row>
    <row r="107" spans="1:7" ht="15" customHeight="1">
      <c r="A107" s="1"/>
      <c r="B107" s="155" t="s">
        <v>51</v>
      </c>
      <c r="C107" s="156"/>
      <c r="D107" s="157"/>
      <c r="E107" s="41"/>
      <c r="F107" s="3"/>
      <c r="G107" s="57">
        <f>SUM(G108:G123)</f>
        <v>649000</v>
      </c>
    </row>
    <row r="108" spans="1:7" ht="13.5" customHeight="1">
      <c r="A108" s="89"/>
      <c r="B108" s="90"/>
      <c r="C108" s="158" t="s">
        <v>78</v>
      </c>
      <c r="D108" s="159"/>
      <c r="E108" s="68"/>
      <c r="F108" s="31"/>
      <c r="G108" s="34">
        <v>979</v>
      </c>
    </row>
    <row r="109" spans="1:7" ht="13.5" customHeight="1">
      <c r="A109" s="89"/>
      <c r="B109" s="90"/>
      <c r="C109" s="158" t="s">
        <v>40</v>
      </c>
      <c r="D109" s="159"/>
      <c r="E109" s="68"/>
      <c r="F109" s="31"/>
      <c r="G109" s="34">
        <v>385476</v>
      </c>
    </row>
    <row r="110" spans="1:7" ht="13.5" customHeight="1">
      <c r="A110" s="89"/>
      <c r="B110" s="90"/>
      <c r="C110" s="158" t="s">
        <v>41</v>
      </c>
      <c r="D110" s="159"/>
      <c r="E110" s="68"/>
      <c r="F110" s="31"/>
      <c r="G110" s="34">
        <v>49145</v>
      </c>
    </row>
    <row r="111" spans="1:7" ht="13.5" customHeight="1">
      <c r="A111" s="89"/>
      <c r="B111" s="90"/>
      <c r="C111" s="158" t="s">
        <v>36</v>
      </c>
      <c r="D111" s="159"/>
      <c r="E111" s="68"/>
      <c r="F111" s="31"/>
      <c r="G111" s="34">
        <v>74844</v>
      </c>
    </row>
    <row r="112" spans="1:7" ht="13.5" customHeight="1">
      <c r="A112" s="89"/>
      <c r="B112" s="90"/>
      <c r="C112" s="158" t="s">
        <v>80</v>
      </c>
      <c r="D112" s="159"/>
      <c r="E112" s="68"/>
      <c r="F112" s="31"/>
      <c r="G112" s="34">
        <v>10647</v>
      </c>
    </row>
    <row r="113" spans="1:7" ht="13.5" customHeight="1">
      <c r="A113" s="89"/>
      <c r="B113" s="90"/>
      <c r="C113" s="158" t="s">
        <v>25</v>
      </c>
      <c r="D113" s="159"/>
      <c r="E113" s="68"/>
      <c r="F113" s="31"/>
      <c r="G113" s="34">
        <v>1474</v>
      </c>
    </row>
    <row r="114" spans="1:7" ht="13.5" customHeight="1">
      <c r="A114" s="89"/>
      <c r="B114" s="90"/>
      <c r="C114" s="158" t="s">
        <v>26</v>
      </c>
      <c r="D114" s="159"/>
      <c r="E114" s="68"/>
      <c r="F114" s="31"/>
      <c r="G114" s="34">
        <v>700</v>
      </c>
    </row>
    <row r="115" spans="1:7" ht="13.5" customHeight="1">
      <c r="A115" s="89"/>
      <c r="B115" s="90"/>
      <c r="C115" s="158" t="s">
        <v>73</v>
      </c>
      <c r="D115" s="159"/>
      <c r="E115" s="68"/>
      <c r="F115" s="31"/>
      <c r="G115" s="34">
        <v>200</v>
      </c>
    </row>
    <row r="116" spans="1:7" ht="13.5" customHeight="1">
      <c r="A116" s="89"/>
      <c r="B116" s="90"/>
      <c r="C116" s="158" t="s">
        <v>52</v>
      </c>
      <c r="D116" s="159"/>
      <c r="E116" s="68"/>
      <c r="F116" s="31"/>
      <c r="G116" s="34">
        <v>700</v>
      </c>
    </row>
    <row r="117" spans="1:7" ht="13.5" customHeight="1">
      <c r="A117" s="89"/>
      <c r="B117" s="90"/>
      <c r="C117" s="158" t="s">
        <v>29</v>
      </c>
      <c r="D117" s="159"/>
      <c r="E117" s="68"/>
      <c r="F117" s="31"/>
      <c r="G117" s="34">
        <v>17500</v>
      </c>
    </row>
    <row r="118" spans="1:7" ht="13.5" customHeight="1">
      <c r="A118" s="89"/>
      <c r="B118" s="90"/>
      <c r="C118" s="158" t="s">
        <v>30</v>
      </c>
      <c r="D118" s="159"/>
      <c r="E118" s="68"/>
      <c r="F118" s="31"/>
      <c r="G118" s="34">
        <v>420</v>
      </c>
    </row>
    <row r="119" spans="1:7" ht="13.5" customHeight="1">
      <c r="A119" s="89"/>
      <c r="B119" s="90"/>
      <c r="C119" s="158" t="s">
        <v>49</v>
      </c>
      <c r="D119" s="159"/>
      <c r="E119" s="68"/>
      <c r="F119" s="31"/>
      <c r="G119" s="34">
        <v>87525</v>
      </c>
    </row>
    <row r="120" spans="1:7" ht="13.5" customHeight="1">
      <c r="A120" s="89"/>
      <c r="B120" s="90"/>
      <c r="C120" s="158" t="s">
        <v>43</v>
      </c>
      <c r="D120" s="159"/>
      <c r="E120" s="68"/>
      <c r="F120" s="31"/>
      <c r="G120" s="34">
        <v>3500</v>
      </c>
    </row>
    <row r="121" spans="1:7" ht="13.5" customHeight="1">
      <c r="A121" s="89"/>
      <c r="B121" s="90"/>
      <c r="C121" s="158" t="s">
        <v>31</v>
      </c>
      <c r="D121" s="159"/>
      <c r="E121" s="68"/>
      <c r="F121" s="31"/>
      <c r="G121" s="34">
        <v>400</v>
      </c>
    </row>
    <row r="122" spans="1:7" ht="13.5" customHeight="1">
      <c r="A122" s="89"/>
      <c r="B122" s="90"/>
      <c r="C122" s="158" t="s">
        <v>44</v>
      </c>
      <c r="D122" s="159"/>
      <c r="E122" s="68"/>
      <c r="F122" s="31"/>
      <c r="G122" s="34">
        <v>14090</v>
      </c>
    </row>
    <row r="123" spans="1:7" ht="13.5" customHeight="1">
      <c r="A123" s="89"/>
      <c r="B123" s="90"/>
      <c r="C123" s="162" t="s">
        <v>50</v>
      </c>
      <c r="D123" s="163"/>
      <c r="E123" s="109"/>
      <c r="F123" s="9"/>
      <c r="G123" s="110">
        <v>1400</v>
      </c>
    </row>
    <row r="124" spans="1:7" ht="20.25" customHeight="1" thickBot="1">
      <c r="A124" s="175" t="s">
        <v>64</v>
      </c>
      <c r="B124" s="176"/>
      <c r="C124" s="176"/>
      <c r="D124" s="177"/>
      <c r="E124" s="103"/>
      <c r="F124" s="108"/>
      <c r="G124" s="102">
        <f>G125</f>
        <v>550000</v>
      </c>
    </row>
    <row r="125" spans="1:7" ht="15" customHeight="1" thickTop="1" thickBot="1">
      <c r="A125" s="178" t="s">
        <v>48</v>
      </c>
      <c r="B125" s="179"/>
      <c r="C125" s="179"/>
      <c r="D125" s="180"/>
      <c r="E125" s="55"/>
      <c r="F125" s="55"/>
      <c r="G125" s="56">
        <f>G126</f>
        <v>550000</v>
      </c>
    </row>
    <row r="126" spans="1:7" ht="15" customHeight="1">
      <c r="A126" s="1"/>
      <c r="B126" s="155" t="s">
        <v>51</v>
      </c>
      <c r="C126" s="156"/>
      <c r="D126" s="157"/>
      <c r="E126" s="41"/>
      <c r="F126" s="3"/>
      <c r="G126" s="57">
        <f>SUM(G127:G145)</f>
        <v>550000</v>
      </c>
    </row>
    <row r="127" spans="1:7" ht="15" customHeight="1">
      <c r="A127" s="89"/>
      <c r="B127" s="90"/>
      <c r="C127" s="158" t="s">
        <v>78</v>
      </c>
      <c r="D127" s="159"/>
      <c r="E127" s="68"/>
      <c r="F127" s="31"/>
      <c r="G127" s="34">
        <v>1000</v>
      </c>
    </row>
    <row r="128" spans="1:7" ht="15" customHeight="1">
      <c r="A128" s="89"/>
      <c r="B128" s="90"/>
      <c r="C128" s="158" t="s">
        <v>40</v>
      </c>
      <c r="D128" s="159"/>
      <c r="E128" s="68"/>
      <c r="F128" s="31"/>
      <c r="G128" s="34">
        <v>345000</v>
      </c>
    </row>
    <row r="129" spans="1:7" ht="15" customHeight="1">
      <c r="A129" s="89"/>
      <c r="B129" s="90"/>
      <c r="C129" s="158" t="s">
        <v>41</v>
      </c>
      <c r="D129" s="159"/>
      <c r="E129" s="68"/>
      <c r="F129" s="31"/>
      <c r="G129" s="34">
        <v>57000</v>
      </c>
    </row>
    <row r="130" spans="1:7" ht="15" customHeight="1">
      <c r="A130" s="89"/>
      <c r="B130" s="90"/>
      <c r="C130" s="158" t="s">
        <v>36</v>
      </c>
      <c r="D130" s="159"/>
      <c r="E130" s="68"/>
      <c r="F130" s="31"/>
      <c r="G130" s="34">
        <v>67724</v>
      </c>
    </row>
    <row r="131" spans="1:7" ht="15" customHeight="1">
      <c r="A131" s="89"/>
      <c r="B131" s="90"/>
      <c r="C131" s="158" t="s">
        <v>80</v>
      </c>
      <c r="D131" s="159"/>
      <c r="E131" s="68"/>
      <c r="F131" s="31"/>
      <c r="G131" s="34">
        <v>6500</v>
      </c>
    </row>
    <row r="132" spans="1:7" ht="15" customHeight="1">
      <c r="A132" s="89"/>
      <c r="B132" s="90"/>
      <c r="C132" s="158" t="s">
        <v>25</v>
      </c>
      <c r="D132" s="159"/>
      <c r="E132" s="68"/>
      <c r="F132" s="31"/>
      <c r="G132" s="34">
        <v>1200</v>
      </c>
    </row>
    <row r="133" spans="1:7" ht="15" customHeight="1">
      <c r="A133" s="89"/>
      <c r="B133" s="90"/>
      <c r="C133" s="158" t="s">
        <v>26</v>
      </c>
      <c r="D133" s="159"/>
      <c r="E133" s="68"/>
      <c r="F133" s="31"/>
      <c r="G133" s="34">
        <v>2000</v>
      </c>
    </row>
    <row r="134" spans="1:7" ht="15" customHeight="1">
      <c r="A134" s="89"/>
      <c r="B134" s="90"/>
      <c r="C134" s="158" t="s">
        <v>73</v>
      </c>
      <c r="D134" s="159"/>
      <c r="E134" s="68"/>
      <c r="F134" s="31"/>
      <c r="G134" s="34">
        <v>400</v>
      </c>
    </row>
    <row r="135" spans="1:7" ht="15" customHeight="1">
      <c r="A135" s="89"/>
      <c r="B135" s="90"/>
      <c r="C135" s="158" t="s">
        <v>27</v>
      </c>
      <c r="D135" s="159"/>
      <c r="E135" s="68"/>
      <c r="F135" s="31"/>
      <c r="G135" s="34">
        <v>8000</v>
      </c>
    </row>
    <row r="136" spans="1:7" ht="15" customHeight="1">
      <c r="A136" s="89"/>
      <c r="B136" s="90"/>
      <c r="C136" s="158" t="s">
        <v>28</v>
      </c>
      <c r="D136" s="159"/>
      <c r="E136" s="68"/>
      <c r="F136" s="31"/>
      <c r="G136" s="34">
        <v>1600</v>
      </c>
    </row>
    <row r="137" spans="1:7" ht="15" customHeight="1">
      <c r="A137" s="89"/>
      <c r="B137" s="90"/>
      <c r="C137" s="158" t="s">
        <v>52</v>
      </c>
      <c r="D137" s="159"/>
      <c r="E137" s="68"/>
      <c r="F137" s="31"/>
      <c r="G137" s="34">
        <v>500</v>
      </c>
    </row>
    <row r="138" spans="1:7" ht="15" customHeight="1">
      <c r="A138" s="89"/>
      <c r="B138" s="90"/>
      <c r="C138" s="158" t="s">
        <v>29</v>
      </c>
      <c r="D138" s="159"/>
      <c r="E138" s="68"/>
      <c r="F138" s="31"/>
      <c r="G138" s="34">
        <v>21000</v>
      </c>
    </row>
    <row r="139" spans="1:7" ht="16.5" customHeight="1">
      <c r="A139" s="89"/>
      <c r="B139" s="90"/>
      <c r="C139" s="158" t="s">
        <v>30</v>
      </c>
      <c r="D139" s="159"/>
      <c r="E139" s="68"/>
      <c r="F139" s="31"/>
      <c r="G139" s="34">
        <v>800</v>
      </c>
    </row>
    <row r="140" spans="1:7" ht="15" customHeight="1">
      <c r="A140" s="89"/>
      <c r="B140" s="90"/>
      <c r="C140" s="158" t="s">
        <v>49</v>
      </c>
      <c r="D140" s="159"/>
      <c r="E140" s="68"/>
      <c r="F140" s="31"/>
      <c r="G140" s="34">
        <v>1350</v>
      </c>
    </row>
    <row r="141" spans="1:7" ht="15" customHeight="1">
      <c r="A141" s="89"/>
      <c r="B141" s="90"/>
      <c r="C141" s="158" t="s">
        <v>43</v>
      </c>
      <c r="D141" s="159"/>
      <c r="E141" s="68"/>
      <c r="F141" s="31"/>
      <c r="G141" s="34">
        <v>12000</v>
      </c>
    </row>
    <row r="142" spans="1:7" ht="15" customHeight="1">
      <c r="A142" s="89"/>
      <c r="B142" s="90"/>
      <c r="C142" s="158" t="s">
        <v>44</v>
      </c>
      <c r="D142" s="159"/>
      <c r="E142" s="68"/>
      <c r="F142" s="31"/>
      <c r="G142" s="34">
        <v>12000</v>
      </c>
    </row>
    <row r="143" spans="1:7" ht="15" customHeight="1">
      <c r="A143" s="89"/>
      <c r="B143" s="90"/>
      <c r="C143" s="158" t="s">
        <v>32</v>
      </c>
      <c r="D143" s="159"/>
      <c r="E143" s="68"/>
      <c r="F143" s="31"/>
      <c r="G143" s="34">
        <v>3000</v>
      </c>
    </row>
    <row r="144" spans="1:7" ht="15" customHeight="1">
      <c r="A144" s="1"/>
      <c r="B144" s="96"/>
      <c r="C144" s="158" t="s">
        <v>33</v>
      </c>
      <c r="D144" s="159"/>
      <c r="E144" s="73"/>
      <c r="F144" s="51"/>
      <c r="G144" s="34">
        <v>7926</v>
      </c>
    </row>
    <row r="145" spans="1:7" ht="15" customHeight="1">
      <c r="A145" s="50"/>
      <c r="B145" s="98"/>
      <c r="C145" s="158" t="s">
        <v>50</v>
      </c>
      <c r="D145" s="159"/>
      <c r="E145" s="99"/>
      <c r="F145" s="100"/>
      <c r="G145" s="34">
        <v>1000</v>
      </c>
    </row>
  </sheetData>
  <mergeCells count="147">
    <mergeCell ref="C140:D140"/>
    <mergeCell ref="C39:D39"/>
    <mergeCell ref="A55:D55"/>
    <mergeCell ref="A61:D61"/>
    <mergeCell ref="A62:A64"/>
    <mergeCell ref="B62:D62"/>
    <mergeCell ref="C63:D63"/>
    <mergeCell ref="C64:D64"/>
    <mergeCell ref="A56:D56"/>
    <mergeCell ref="B50:D50"/>
    <mergeCell ref="C51:D51"/>
    <mergeCell ref="C52:D52"/>
    <mergeCell ref="C53:D53"/>
    <mergeCell ref="C54:D54"/>
    <mergeCell ref="C59:D59"/>
    <mergeCell ref="A40:D40"/>
    <mergeCell ref="A48:D48"/>
    <mergeCell ref="A49:D49"/>
    <mergeCell ref="C47:D47"/>
    <mergeCell ref="A41:D41"/>
    <mergeCell ref="B42:D42"/>
    <mergeCell ref="C43:D43"/>
    <mergeCell ref="C44:D44"/>
    <mergeCell ref="B45:D45"/>
    <mergeCell ref="C117:D117"/>
    <mergeCell ref="C118:D118"/>
    <mergeCell ref="C119:D119"/>
    <mergeCell ref="C120:D120"/>
    <mergeCell ref="C131:D131"/>
    <mergeCell ref="C132:D132"/>
    <mergeCell ref="C133:D133"/>
    <mergeCell ref="C138:D138"/>
    <mergeCell ref="C139:D139"/>
    <mergeCell ref="C108:D108"/>
    <mergeCell ref="C110:D110"/>
    <mergeCell ref="C111:D111"/>
    <mergeCell ref="C112:D112"/>
    <mergeCell ref="A60:D60"/>
    <mergeCell ref="C70:D70"/>
    <mergeCell ref="C79:D79"/>
    <mergeCell ref="C71:D71"/>
    <mergeCell ref="C80:D80"/>
    <mergeCell ref="B102:D102"/>
    <mergeCell ref="C103:D103"/>
    <mergeCell ref="A72:D72"/>
    <mergeCell ref="A73:D73"/>
    <mergeCell ref="A74:A80"/>
    <mergeCell ref="B74:D74"/>
    <mergeCell ref="C75:D75"/>
    <mergeCell ref="C76:D76"/>
    <mergeCell ref="C77:D77"/>
    <mergeCell ref="C78:D78"/>
    <mergeCell ref="A65:D65"/>
    <mergeCell ref="B66:D66"/>
    <mergeCell ref="C67:D67"/>
    <mergeCell ref="C68:D68"/>
    <mergeCell ref="B69:D69"/>
    <mergeCell ref="A1:G1"/>
    <mergeCell ref="A2:G2"/>
    <mergeCell ref="A3:G3"/>
    <mergeCell ref="A4:G4"/>
    <mergeCell ref="E8:G8"/>
    <mergeCell ref="E9:G9"/>
    <mergeCell ref="A5:G5"/>
    <mergeCell ref="A35:D35"/>
    <mergeCell ref="A20:D20"/>
    <mergeCell ref="B21:D21"/>
    <mergeCell ref="C22:D22"/>
    <mergeCell ref="E10:G10"/>
    <mergeCell ref="A14:A15"/>
    <mergeCell ref="B14:B15"/>
    <mergeCell ref="C14:C15"/>
    <mergeCell ref="D14:D15"/>
    <mergeCell ref="E14:G14"/>
    <mergeCell ref="C32:D32"/>
    <mergeCell ref="A33:D33"/>
    <mergeCell ref="C34:D34"/>
    <mergeCell ref="A24:D24"/>
    <mergeCell ref="A57:A59"/>
    <mergeCell ref="B57:D57"/>
    <mergeCell ref="C58:D58"/>
    <mergeCell ref="B37:D37"/>
    <mergeCell ref="C38:D38"/>
    <mergeCell ref="C23:D23"/>
    <mergeCell ref="A25:D25"/>
    <mergeCell ref="A92:A93"/>
    <mergeCell ref="B92:D92"/>
    <mergeCell ref="C93:D93"/>
    <mergeCell ref="A36:D36"/>
    <mergeCell ref="C46:D46"/>
    <mergeCell ref="A17:D17"/>
    <mergeCell ref="C18:D18"/>
    <mergeCell ref="C94:D94"/>
    <mergeCell ref="A96:D96"/>
    <mergeCell ref="A97:A98"/>
    <mergeCell ref="B97:D97"/>
    <mergeCell ref="C98:D98"/>
    <mergeCell ref="A81:D81"/>
    <mergeCell ref="A82:D82"/>
    <mergeCell ref="B83:D83"/>
    <mergeCell ref="C84:D84"/>
    <mergeCell ref="C86:D86"/>
    <mergeCell ref="C87:D87"/>
    <mergeCell ref="C88:D88"/>
    <mergeCell ref="C89:D89"/>
    <mergeCell ref="A91:D91"/>
    <mergeCell ref="C85:D85"/>
    <mergeCell ref="B26:D26"/>
    <mergeCell ref="C27:D27"/>
    <mergeCell ref="C28:D28"/>
    <mergeCell ref="A29:D29"/>
    <mergeCell ref="B30:D30"/>
    <mergeCell ref="C31:D31"/>
    <mergeCell ref="A19:D19"/>
    <mergeCell ref="C109:D109"/>
    <mergeCell ref="C128:D128"/>
    <mergeCell ref="C145:D145"/>
    <mergeCell ref="C141:D141"/>
    <mergeCell ref="C142:D142"/>
    <mergeCell ref="C143:D143"/>
    <mergeCell ref="B126:D126"/>
    <mergeCell ref="C127:D127"/>
    <mergeCell ref="C129:D129"/>
    <mergeCell ref="C130:D130"/>
    <mergeCell ref="A125:D125"/>
    <mergeCell ref="C113:D113"/>
    <mergeCell ref="C114:D114"/>
    <mergeCell ref="A124:D124"/>
    <mergeCell ref="C144:D144"/>
    <mergeCell ref="C134:D134"/>
    <mergeCell ref="C135:D135"/>
    <mergeCell ref="C136:D136"/>
    <mergeCell ref="C137:D137"/>
    <mergeCell ref="C121:D121"/>
    <mergeCell ref="C122:D122"/>
    <mergeCell ref="C123:D123"/>
    <mergeCell ref="C115:D115"/>
    <mergeCell ref="C116:D116"/>
    <mergeCell ref="B107:D107"/>
    <mergeCell ref="A90:D90"/>
    <mergeCell ref="A95:D95"/>
    <mergeCell ref="A106:D106"/>
    <mergeCell ref="C99:D99"/>
    <mergeCell ref="A101:D101"/>
    <mergeCell ref="C104:D104"/>
    <mergeCell ref="A100:D100"/>
    <mergeCell ref="A105:D105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74" orientation="portrait" r:id="rId1"/>
  <headerFooter>
    <oddFooter>&amp;C&amp;P</oddFooter>
  </headerFooter>
  <rowBreaks count="2" manualBreakCount="2">
    <brk id="54" max="6" man="1"/>
    <brk id="10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Zał. Nr 1</vt:lpstr>
      <vt:lpstr>Zał. Nr 2</vt:lpstr>
      <vt:lpstr>'Zał. Nr 1'!Obszar_wydruku</vt:lpstr>
      <vt:lpstr>'Zał. Nr 2'!Obszar_wydruku</vt:lpstr>
      <vt:lpstr>'Zał. Nr 1'!Tytuły_wydruku</vt:lpstr>
      <vt:lpstr>'Zał. Nr 2'!Tytuły_wydruku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2019-12-30T10:37:57Z</cp:lastPrinted>
  <dcterms:created xsi:type="dcterms:W3CDTF">2016-12-09T07:22:51Z</dcterms:created>
  <dcterms:modified xsi:type="dcterms:W3CDTF">2020-01-14T10:37:36Z</dcterms:modified>
</cp:coreProperties>
</file>