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Formularz - zadanie 1" sheetId="2" r:id="rId1"/>
    <sheet name="Formularz - zadanie 2" sheetId="3" r:id="rId2"/>
    <sheet name="Formularz - zadanie 3" sheetId="4" r:id="rId3"/>
  </sheets>
  <calcPr calcId="145621"/>
</workbook>
</file>

<file path=xl/calcChain.xml><?xml version="1.0" encoding="utf-8"?>
<calcChain xmlns="http://schemas.openxmlformats.org/spreadsheetml/2006/main">
  <c r="B26" i="4" l="1"/>
  <c r="B249" i="3"/>
  <c r="B218" i="2"/>
  <c r="B236" i="3" l="1"/>
  <c r="B237" i="3"/>
  <c r="B238" i="3"/>
  <c r="B239" i="3"/>
  <c r="B240" i="3"/>
  <c r="B241" i="3"/>
  <c r="B234" i="3"/>
  <c r="B220" i="3"/>
  <c r="B219" i="3"/>
  <c r="B218" i="3"/>
  <c r="B215" i="3"/>
  <c r="B216" i="3"/>
  <c r="B214" i="3"/>
  <c r="B195" i="3"/>
  <c r="B194" i="3"/>
  <c r="B193" i="3"/>
  <c r="B191" i="3"/>
  <c r="B190" i="3"/>
  <c r="B172" i="3"/>
  <c r="B171" i="3"/>
  <c r="B170" i="3"/>
  <c r="B168" i="3"/>
  <c r="B167" i="3"/>
  <c r="B143" i="3"/>
  <c r="D143" i="3" s="1"/>
  <c r="B150" i="3"/>
  <c r="B149" i="3"/>
  <c r="B148" i="3"/>
  <c r="B147" i="3"/>
  <c r="B146" i="3"/>
  <c r="B145" i="3"/>
  <c r="B128" i="3"/>
  <c r="B127" i="3"/>
  <c r="B129" i="3"/>
  <c r="B125" i="3"/>
  <c r="B124" i="3"/>
  <c r="D234" i="3"/>
  <c r="B104" i="3"/>
  <c r="B103" i="3"/>
  <c r="B105" i="3"/>
  <c r="B101" i="3"/>
  <c r="B100" i="3"/>
  <c r="B79" i="3"/>
  <c r="B78" i="3"/>
  <c r="B82" i="3"/>
  <c r="B81" i="3"/>
  <c r="B80" i="3"/>
  <c r="B83" i="3"/>
  <c r="B76" i="3"/>
  <c r="B62" i="3"/>
  <c r="B61" i="3"/>
  <c r="B60" i="3"/>
  <c r="B58" i="3"/>
  <c r="B57" i="3"/>
  <c r="B56" i="3"/>
  <c r="B32" i="3"/>
  <c r="D32" i="3" s="1"/>
  <c r="B39" i="3"/>
  <c r="B38" i="3"/>
  <c r="B37" i="3"/>
  <c r="B36" i="3"/>
  <c r="B35" i="3"/>
  <c r="B34" i="3"/>
  <c r="B12" i="3"/>
  <c r="D12" i="3" s="1"/>
  <c r="B19" i="3"/>
  <c r="B18" i="3"/>
  <c r="B17" i="3"/>
  <c r="B16" i="3"/>
  <c r="B15" i="3"/>
  <c r="B14" i="3"/>
  <c r="E234" i="3" l="1"/>
  <c r="F234" i="3" s="1"/>
  <c r="E143" i="3"/>
  <c r="F143" i="3" s="1"/>
  <c r="E32" i="3"/>
  <c r="F32" i="3" s="1"/>
  <c r="E12" i="3"/>
  <c r="F12" i="3" s="1"/>
  <c r="B12" i="4" l="1"/>
  <c r="D12" i="4" s="1"/>
  <c r="B15" i="4"/>
  <c r="B14" i="4"/>
  <c r="B19" i="4"/>
  <c r="B17" i="4"/>
  <c r="B16" i="4"/>
  <c r="B18" i="4"/>
  <c r="B163" i="2"/>
  <c r="D203" i="2"/>
  <c r="E203" i="2" s="1"/>
  <c r="F203" i="2" s="1"/>
  <c r="D184" i="2"/>
  <c r="E184" i="2" s="1"/>
  <c r="F184" i="2" s="1"/>
  <c r="D163" i="2"/>
  <c r="E163" i="2" s="1"/>
  <c r="F163" i="2" s="1"/>
  <c r="D141" i="2"/>
  <c r="E141" i="2" s="1"/>
  <c r="F141" i="2" s="1"/>
  <c r="D121" i="2"/>
  <c r="E121" i="2" s="1"/>
  <c r="F121" i="2" s="1"/>
  <c r="D100" i="2"/>
  <c r="E100" i="2" s="1"/>
  <c r="F100" i="2" s="1"/>
  <c r="D78" i="2"/>
  <c r="E78" i="2" s="1"/>
  <c r="F78" i="2" s="1"/>
  <c r="D54" i="2"/>
  <c r="E54" i="2" s="1"/>
  <c r="F54" i="2" s="1"/>
  <c r="D32" i="2"/>
  <c r="E32" i="2" s="1"/>
  <c r="F32" i="2" s="1"/>
  <c r="E12" i="2"/>
  <c r="F12" i="2" s="1"/>
  <c r="D12" i="2"/>
  <c r="D61" i="2"/>
  <c r="B208" i="2"/>
  <c r="B207" i="2"/>
  <c r="B190" i="2"/>
  <c r="B189" i="2"/>
  <c r="B188" i="2"/>
  <c r="B170" i="2"/>
  <c r="B169" i="2"/>
  <c r="B168" i="2"/>
  <c r="B147" i="2"/>
  <c r="B146" i="2"/>
  <c r="B145" i="2"/>
  <c r="B128" i="2"/>
  <c r="B127" i="2"/>
  <c r="B126" i="2"/>
  <c r="B106" i="2"/>
  <c r="B105" i="2"/>
  <c r="B104" i="2"/>
  <c r="B86" i="2"/>
  <c r="B85" i="2"/>
  <c r="B84" i="2"/>
  <c r="B61" i="2"/>
  <c r="B60" i="2"/>
  <c r="B59" i="2"/>
  <c r="B38" i="2"/>
  <c r="B37" i="2"/>
  <c r="B36" i="2"/>
  <c r="B18" i="2"/>
  <c r="B17" i="2"/>
  <c r="B16" i="2"/>
  <c r="B209" i="2"/>
  <c r="B203" i="2"/>
  <c r="B210" i="2"/>
  <c r="B206" i="2"/>
  <c r="B205" i="2"/>
  <c r="B184" i="2"/>
  <c r="B191" i="2"/>
  <c r="B187" i="2"/>
  <c r="B186" i="2"/>
  <c r="B166" i="2"/>
  <c r="B165" i="2"/>
  <c r="B148" i="2"/>
  <c r="B144" i="2"/>
  <c r="B143" i="2"/>
  <c r="B141" i="2"/>
  <c r="B100" i="2"/>
  <c r="B124" i="2"/>
  <c r="B123" i="2"/>
  <c r="B107" i="2"/>
  <c r="B103" i="2"/>
  <c r="B102" i="2"/>
  <c r="B82" i="2"/>
  <c r="B81" i="2"/>
  <c r="B80" i="2"/>
  <c r="B57" i="2"/>
  <c r="B56" i="2"/>
  <c r="B32" i="2"/>
  <c r="B39" i="2"/>
  <c r="B34" i="2"/>
  <c r="E12" i="4" l="1"/>
  <c r="F12" i="4" s="1"/>
  <c r="B19" i="2"/>
  <c r="B15" i="2"/>
  <c r="B14" i="2"/>
  <c r="B12" i="2"/>
  <c r="B24" i="4" l="1"/>
  <c r="B23" i="4"/>
  <c r="D19" i="4"/>
  <c r="D18" i="4"/>
  <c r="D17" i="4"/>
  <c r="D16" i="4"/>
  <c r="D15" i="4"/>
  <c r="D14" i="4"/>
  <c r="D20" i="4" l="1"/>
  <c r="B25" i="4" s="1"/>
  <c r="E16" i="4"/>
  <c r="F16" i="4" s="1"/>
  <c r="E17" i="4"/>
  <c r="F17" i="4" s="1"/>
  <c r="E14" i="4"/>
  <c r="E18" i="4"/>
  <c r="F18" i="4" s="1"/>
  <c r="E15" i="4"/>
  <c r="F15" i="4" s="1"/>
  <c r="E19" i="4"/>
  <c r="E20" i="4" l="1"/>
  <c r="F19" i="4"/>
  <c r="F14" i="4"/>
  <c r="F20" i="4" s="1"/>
  <c r="F21" i="4" s="1"/>
  <c r="F28" i="4" s="1"/>
  <c r="B27" i="4" l="1"/>
  <c r="B28" i="4" s="1"/>
  <c r="B246" i="3" l="1"/>
  <c r="D237" i="3"/>
  <c r="E237" i="3" s="1"/>
  <c r="D241" i="3"/>
  <c r="E241" i="3" s="1"/>
  <c r="D240" i="3"/>
  <c r="E240" i="3" s="1"/>
  <c r="D239" i="3"/>
  <c r="E239" i="3" s="1"/>
  <c r="D238" i="3"/>
  <c r="E238" i="3" s="1"/>
  <c r="D216" i="3"/>
  <c r="D215" i="3"/>
  <c r="D214" i="3"/>
  <c r="B206" i="3"/>
  <c r="D220" i="3"/>
  <c r="D219" i="3"/>
  <c r="D218" i="3"/>
  <c r="D191" i="3"/>
  <c r="D190" i="3"/>
  <c r="B183" i="3"/>
  <c r="D195" i="3"/>
  <c r="E195" i="3" s="1"/>
  <c r="D194" i="3"/>
  <c r="D193" i="3"/>
  <c r="D167" i="3"/>
  <c r="E167" i="3" s="1"/>
  <c r="B160" i="3"/>
  <c r="D172" i="3"/>
  <c r="E172" i="3" s="1"/>
  <c r="F172" i="3" s="1"/>
  <c r="D171" i="3"/>
  <c r="D170" i="3"/>
  <c r="E170" i="3" s="1"/>
  <c r="D145" i="3"/>
  <c r="D149" i="3"/>
  <c r="D148" i="3"/>
  <c r="D147" i="3"/>
  <c r="D125" i="3"/>
  <c r="D124" i="3"/>
  <c r="B116" i="3"/>
  <c r="D129" i="3"/>
  <c r="D128" i="3"/>
  <c r="D127" i="3"/>
  <c r="D101" i="3"/>
  <c r="D100" i="3"/>
  <c r="B93" i="3"/>
  <c r="B98" i="3" s="1"/>
  <c r="D98" i="3" s="1"/>
  <c r="E98" i="3" s="1"/>
  <c r="F98" i="3" s="1"/>
  <c r="D105" i="3"/>
  <c r="D104" i="3"/>
  <c r="D103" i="3"/>
  <c r="E103" i="3" s="1"/>
  <c r="D83" i="3"/>
  <c r="D82" i="3"/>
  <c r="D81" i="3"/>
  <c r="D80" i="3"/>
  <c r="D58" i="3"/>
  <c r="D57" i="3"/>
  <c r="E57" i="3" s="1"/>
  <c r="D56" i="3"/>
  <c r="B48" i="3"/>
  <c r="D62" i="3"/>
  <c r="D61" i="3"/>
  <c r="D60" i="3"/>
  <c r="E60" i="3" s="1"/>
  <c r="D39" i="3"/>
  <c r="E39" i="3" s="1"/>
  <c r="F39" i="3" s="1"/>
  <c r="D38" i="3"/>
  <c r="D37" i="3"/>
  <c r="D36" i="3"/>
  <c r="D19" i="3"/>
  <c r="D18" i="3"/>
  <c r="D17" i="3"/>
  <c r="D16" i="3"/>
  <c r="E16" i="3" s="1"/>
  <c r="F16" i="3" s="1"/>
  <c r="D15" i="3"/>
  <c r="D14" i="3"/>
  <c r="E190" i="3" l="1"/>
  <c r="B188" i="3"/>
  <c r="B192" i="3"/>
  <c r="B196" i="3"/>
  <c r="B221" i="3"/>
  <c r="B212" i="3"/>
  <c r="D212" i="3" s="1"/>
  <c r="E212" i="3" s="1"/>
  <c r="F212" i="3" s="1"/>
  <c r="B217" i="3"/>
  <c r="B165" i="3"/>
  <c r="B173" i="3"/>
  <c r="B169" i="3"/>
  <c r="B126" i="3"/>
  <c r="B130" i="3"/>
  <c r="B122" i="3"/>
  <c r="D122" i="3" s="1"/>
  <c r="E122" i="3" s="1"/>
  <c r="F122" i="3" s="1"/>
  <c r="B106" i="3"/>
  <c r="D106" i="3" s="1"/>
  <c r="B102" i="3"/>
  <c r="E101" i="3"/>
  <c r="F101" i="3" s="1"/>
  <c r="D146" i="3"/>
  <c r="E146" i="3" s="1"/>
  <c r="F146" i="3" s="1"/>
  <c r="D79" i="3"/>
  <c r="E79" i="3" s="1"/>
  <c r="F79" i="3" s="1"/>
  <c r="D78" i="3"/>
  <c r="D76" i="3"/>
  <c r="E76" i="3" s="1"/>
  <c r="F76" i="3" s="1"/>
  <c r="B59" i="3"/>
  <c r="B63" i="3"/>
  <c r="B54" i="3"/>
  <c r="D54" i="3" s="1"/>
  <c r="E54" i="3" s="1"/>
  <c r="F54" i="3" s="1"/>
  <c r="D150" i="3"/>
  <c r="D34" i="3"/>
  <c r="F238" i="3"/>
  <c r="D20" i="3"/>
  <c r="D236" i="3"/>
  <c r="D242" i="3" s="1"/>
  <c r="D168" i="3"/>
  <c r="E61" i="3"/>
  <c r="F61" i="3" s="1"/>
  <c r="E100" i="3"/>
  <c r="E191" i="3"/>
  <c r="E62" i="3"/>
  <c r="F62" i="3" s="1"/>
  <c r="E105" i="3"/>
  <c r="F105" i="3" s="1"/>
  <c r="E194" i="3"/>
  <c r="F194" i="3" s="1"/>
  <c r="F240" i="3"/>
  <c r="B247" i="3"/>
  <c r="E171" i="3"/>
  <c r="F171" i="3" s="1"/>
  <c r="E193" i="3"/>
  <c r="F193" i="3" s="1"/>
  <c r="E104" i="3"/>
  <c r="F104" i="3" s="1"/>
  <c r="E14" i="3"/>
  <c r="E18" i="3"/>
  <c r="F18" i="3" s="1"/>
  <c r="E36" i="3"/>
  <c r="F36" i="3" s="1"/>
  <c r="E15" i="3"/>
  <c r="F15" i="3" s="1"/>
  <c r="E19" i="3"/>
  <c r="F19" i="3" s="1"/>
  <c r="E37" i="3"/>
  <c r="F37" i="3" s="1"/>
  <c r="E58" i="3"/>
  <c r="E125" i="3"/>
  <c r="E38" i="3"/>
  <c r="F38" i="3" s="1"/>
  <c r="E215" i="3"/>
  <c r="F215" i="3" s="1"/>
  <c r="E17" i="3"/>
  <c r="F17" i="3" s="1"/>
  <c r="D35" i="3"/>
  <c r="E56" i="3"/>
  <c r="F56" i="3" s="1"/>
  <c r="E83" i="3"/>
  <c r="F83" i="3" s="1"/>
  <c r="E124" i="3"/>
  <c r="E127" i="3"/>
  <c r="F127" i="3" s="1"/>
  <c r="E129" i="3"/>
  <c r="F129" i="3" s="1"/>
  <c r="F60" i="3"/>
  <c r="E80" i="3"/>
  <c r="F103" i="3"/>
  <c r="E147" i="3"/>
  <c r="F147" i="3" s="1"/>
  <c r="F170" i="3"/>
  <c r="F190" i="3"/>
  <c r="E218" i="3"/>
  <c r="F218" i="3" s="1"/>
  <c r="E220" i="3"/>
  <c r="F220" i="3" s="1"/>
  <c r="F237" i="3"/>
  <c r="F239" i="3"/>
  <c r="F241" i="3"/>
  <c r="F57" i="3"/>
  <c r="E81" i="3"/>
  <c r="F81" i="3" s="1"/>
  <c r="E128" i="3"/>
  <c r="F128" i="3" s="1"/>
  <c r="E148" i="3"/>
  <c r="F148" i="3" s="1"/>
  <c r="F195" i="3"/>
  <c r="E216" i="3"/>
  <c r="E82" i="3"/>
  <c r="F82" i="3" s="1"/>
  <c r="E145" i="3"/>
  <c r="E149" i="3"/>
  <c r="F149" i="3" s="1"/>
  <c r="E214" i="3"/>
  <c r="E219" i="3"/>
  <c r="F219" i="3" s="1"/>
  <c r="F167" i="3"/>
  <c r="F100" i="3" l="1"/>
  <c r="F214" i="3"/>
  <c r="D151" i="3"/>
  <c r="F125" i="3"/>
  <c r="E236" i="3"/>
  <c r="E242" i="3" s="1"/>
  <c r="F216" i="3"/>
  <c r="D192" i="3"/>
  <c r="D188" i="3"/>
  <c r="E188" i="3" s="1"/>
  <c r="F188" i="3" s="1"/>
  <c r="F191" i="3"/>
  <c r="D173" i="3"/>
  <c r="D165" i="3"/>
  <c r="E165" i="3" s="1"/>
  <c r="F165" i="3" s="1"/>
  <c r="E168" i="3"/>
  <c r="D84" i="3"/>
  <c r="F80" i="3"/>
  <c r="E78" i="3"/>
  <c r="F78" i="3" s="1"/>
  <c r="E150" i="3"/>
  <c r="F150" i="3" s="1"/>
  <c r="D169" i="3"/>
  <c r="E169" i="3" s="1"/>
  <c r="F58" i="3"/>
  <c r="E34" i="3"/>
  <c r="F34" i="3" s="1"/>
  <c r="D40" i="3"/>
  <c r="D196" i="3"/>
  <c r="D102" i="3"/>
  <c r="D107" i="3" s="1"/>
  <c r="F14" i="3"/>
  <c r="F20" i="3" s="1"/>
  <c r="F21" i="3" s="1"/>
  <c r="E20" i="3"/>
  <c r="F145" i="3"/>
  <c r="E35" i="3"/>
  <c r="D221" i="3"/>
  <c r="D217" i="3"/>
  <c r="D222" i="3" s="1"/>
  <c r="F124" i="3"/>
  <c r="E106" i="3"/>
  <c r="F106" i="3" s="1"/>
  <c r="D63" i="3"/>
  <c r="D64" i="3" s="1"/>
  <c r="D59" i="3"/>
  <c r="D130" i="3"/>
  <c r="D126" i="3"/>
  <c r="D131" i="3" s="1"/>
  <c r="E173" i="3" l="1"/>
  <c r="D174" i="3"/>
  <c r="D197" i="3"/>
  <c r="B248" i="3" s="1"/>
  <c r="E192" i="3"/>
  <c r="F151" i="3"/>
  <c r="F152" i="3" s="1"/>
  <c r="E151" i="3"/>
  <c r="F236" i="3"/>
  <c r="F168" i="3"/>
  <c r="E84" i="3"/>
  <c r="F84" i="3"/>
  <c r="F85" i="3" s="1"/>
  <c r="E102" i="3"/>
  <c r="E107" i="3" s="1"/>
  <c r="E196" i="3"/>
  <c r="F196" i="3" s="1"/>
  <c r="E40" i="3"/>
  <c r="F35" i="3"/>
  <c r="F40" i="3" s="1"/>
  <c r="F41" i="3" s="1"/>
  <c r="E59" i="3"/>
  <c r="E221" i="3"/>
  <c r="F221" i="3" s="1"/>
  <c r="E126" i="3"/>
  <c r="E131" i="3" s="1"/>
  <c r="E63" i="3"/>
  <c r="E130" i="3"/>
  <c r="F130" i="3" s="1"/>
  <c r="F192" i="3"/>
  <c r="F169" i="3"/>
  <c r="E217" i="3"/>
  <c r="F63" i="3" l="1"/>
  <c r="F64" i="3" s="1"/>
  <c r="E64" i="3"/>
  <c r="F173" i="3"/>
  <c r="F174" i="3" s="1"/>
  <c r="F175" i="3" s="1"/>
  <c r="E174" i="3"/>
  <c r="E197" i="3"/>
  <c r="F197" i="3"/>
  <c r="F198" i="3" s="1"/>
  <c r="E222" i="3"/>
  <c r="F242" i="3"/>
  <c r="F243" i="3" s="1"/>
  <c r="F217" i="3"/>
  <c r="F102" i="3"/>
  <c r="F59" i="3"/>
  <c r="F126" i="3"/>
  <c r="F65" i="3" l="1"/>
  <c r="F107" i="3"/>
  <c r="F108" i="3" s="1"/>
  <c r="F132" i="3"/>
  <c r="F131" i="3"/>
  <c r="F222" i="3"/>
  <c r="F223" i="3" s="1"/>
  <c r="B250" i="3"/>
  <c r="B251" i="3" s="1"/>
  <c r="F251" i="3" l="1"/>
  <c r="B215" i="2"/>
  <c r="D210" i="2" l="1"/>
  <c r="D209" i="2"/>
  <c r="D208" i="2"/>
  <c r="D207" i="2"/>
  <c r="D206" i="2" l="1"/>
  <c r="D205" i="2"/>
  <c r="D211" i="2" s="1"/>
  <c r="E207" i="2"/>
  <c r="F207" i="2" s="1"/>
  <c r="E208" i="2"/>
  <c r="F208" i="2" s="1"/>
  <c r="E209" i="2"/>
  <c r="E210" i="2"/>
  <c r="F210" i="2" s="1"/>
  <c r="F209" i="2" l="1"/>
  <c r="E205" i="2"/>
  <c r="E206" i="2"/>
  <c r="F206" i="2" s="1"/>
  <c r="D186" i="2"/>
  <c r="D191" i="2"/>
  <c r="D190" i="2"/>
  <c r="D189" i="2"/>
  <c r="D188" i="2"/>
  <c r="B49" i="2"/>
  <c r="E61" i="2"/>
  <c r="F61" i="2" s="1"/>
  <c r="D60" i="2"/>
  <c r="E60" i="2" s="1"/>
  <c r="D59" i="2"/>
  <c r="E59" i="2" s="1"/>
  <c r="D166" i="2"/>
  <c r="E166" i="2" s="1"/>
  <c r="B158" i="2"/>
  <c r="D170" i="2"/>
  <c r="D169" i="2"/>
  <c r="E169" i="2" s="1"/>
  <c r="D168" i="2"/>
  <c r="E168" i="2" s="1"/>
  <c r="D148" i="2"/>
  <c r="D147" i="2"/>
  <c r="D146" i="2"/>
  <c r="D145" i="2"/>
  <c r="D124" i="2"/>
  <c r="E124" i="2" s="1"/>
  <c r="B116" i="2"/>
  <c r="D128" i="2"/>
  <c r="D127" i="2"/>
  <c r="D126" i="2"/>
  <c r="D107" i="2"/>
  <c r="D106" i="2"/>
  <c r="D105" i="2"/>
  <c r="D104" i="2"/>
  <c r="D82" i="2"/>
  <c r="D81" i="2"/>
  <c r="D80" i="2"/>
  <c r="B72" i="2"/>
  <c r="B78" i="2" s="1"/>
  <c r="D86" i="2"/>
  <c r="D85" i="2"/>
  <c r="D84" i="2"/>
  <c r="E84" i="2" s="1"/>
  <c r="D39" i="2"/>
  <c r="E39" i="2" s="1"/>
  <c r="D38" i="2"/>
  <c r="D37" i="2"/>
  <c r="D36" i="2"/>
  <c r="D14" i="2"/>
  <c r="D18" i="2"/>
  <c r="D17" i="2"/>
  <c r="E17" i="2" s="1"/>
  <c r="F17" i="2" s="1"/>
  <c r="D16" i="2"/>
  <c r="E16" i="2" s="1"/>
  <c r="F16" i="2" s="1"/>
  <c r="E211" i="2" l="1"/>
  <c r="F205" i="2"/>
  <c r="F211" i="2" s="1"/>
  <c r="F212" i="2" s="1"/>
  <c r="B171" i="2"/>
  <c r="B167" i="2"/>
  <c r="B121" i="2"/>
  <c r="B125" i="2"/>
  <c r="B129" i="2"/>
  <c r="D129" i="2" s="1"/>
  <c r="E129" i="2" s="1"/>
  <c r="F129" i="2" s="1"/>
  <c r="E126" i="2"/>
  <c r="F126" i="2" s="1"/>
  <c r="B83" i="2"/>
  <c r="B87" i="2"/>
  <c r="B58" i="2"/>
  <c r="B62" i="2" s="1"/>
  <c r="B54" i="2"/>
  <c r="E190" i="2"/>
  <c r="F190" i="2" s="1"/>
  <c r="E170" i="2"/>
  <c r="E86" i="2"/>
  <c r="E38" i="2"/>
  <c r="D15" i="2"/>
  <c r="E15" i="2" s="1"/>
  <c r="F15" i="2" s="1"/>
  <c r="B216" i="2"/>
  <c r="B35" i="2"/>
  <c r="D35" i="2" s="1"/>
  <c r="E35" i="2" s="1"/>
  <c r="F35" i="2" s="1"/>
  <c r="D57" i="2"/>
  <c r="D143" i="2"/>
  <c r="E143" i="2" s="1"/>
  <c r="D144" i="2"/>
  <c r="E144" i="2" s="1"/>
  <c r="F144" i="2" s="1"/>
  <c r="D83" i="2"/>
  <c r="E188" i="2"/>
  <c r="F188" i="2" s="1"/>
  <c r="D19" i="2"/>
  <c r="E19" i="2" s="1"/>
  <c r="F19" i="2" s="1"/>
  <c r="F169" i="2"/>
  <c r="F60" i="2"/>
  <c r="E189" i="2"/>
  <c r="F189" i="2" s="1"/>
  <c r="D187" i="2"/>
  <c r="D192" i="2" s="1"/>
  <c r="D123" i="2"/>
  <c r="E36" i="2"/>
  <c r="F36" i="2" s="1"/>
  <c r="E37" i="2"/>
  <c r="F37" i="2" s="1"/>
  <c r="E104" i="2"/>
  <c r="E107" i="2"/>
  <c r="F107" i="2" s="1"/>
  <c r="E145" i="2"/>
  <c r="D102" i="2"/>
  <c r="E80" i="2"/>
  <c r="E106" i="2"/>
  <c r="E127" i="2"/>
  <c r="F127" i="2" s="1"/>
  <c r="E147" i="2"/>
  <c r="F168" i="2"/>
  <c r="D165" i="2"/>
  <c r="F59" i="2"/>
  <c r="D56" i="2"/>
  <c r="E14" i="2"/>
  <c r="E82" i="2"/>
  <c r="F82" i="2" s="1"/>
  <c r="F84" i="2"/>
  <c r="E85" i="2"/>
  <c r="F85" i="2" s="1"/>
  <c r="D103" i="2"/>
  <c r="E128" i="2"/>
  <c r="F166" i="2"/>
  <c r="E191" i="2"/>
  <c r="F191" i="2" s="1"/>
  <c r="F39" i="2"/>
  <c r="F124" i="2"/>
  <c r="E146" i="2"/>
  <c r="F146" i="2" s="1"/>
  <c r="E186" i="2"/>
  <c r="E105" i="2"/>
  <c r="F105" i="2" s="1"/>
  <c r="E148" i="2"/>
  <c r="F148" i="2" s="1"/>
  <c r="E18" i="2"/>
  <c r="E81" i="2"/>
  <c r="D149" i="2" l="1"/>
  <c r="F145" i="2"/>
  <c r="E149" i="2"/>
  <c r="F14" i="2"/>
  <c r="E20" i="2"/>
  <c r="E123" i="2"/>
  <c r="D20" i="2"/>
  <c r="D108" i="2"/>
  <c r="F104" i="2"/>
  <c r="F81" i="2"/>
  <c r="F170" i="2"/>
  <c r="F147" i="2"/>
  <c r="F128" i="2"/>
  <c r="F106" i="2"/>
  <c r="F86" i="2"/>
  <c r="F18" i="2"/>
  <c r="F38" i="2"/>
  <c r="D87" i="2"/>
  <c r="E87" i="2" s="1"/>
  <c r="F87" i="2" s="1"/>
  <c r="D34" i="2"/>
  <c r="D40" i="2" s="1"/>
  <c r="E57" i="2"/>
  <c r="F57" i="2" s="1"/>
  <c r="D125" i="2"/>
  <c r="D130" i="2" s="1"/>
  <c r="E187" i="2"/>
  <c r="F187" i="2" s="1"/>
  <c r="D167" i="2"/>
  <c r="D171" i="2"/>
  <c r="F186" i="2"/>
  <c r="E103" i="2"/>
  <c r="F103" i="2" s="1"/>
  <c r="D58" i="2"/>
  <c r="D62" i="2"/>
  <c r="E165" i="2"/>
  <c r="F143" i="2"/>
  <c r="E102" i="2"/>
  <c r="E56" i="2"/>
  <c r="F80" i="2"/>
  <c r="E83" i="2"/>
  <c r="D63" i="2" l="1"/>
  <c r="F192" i="2"/>
  <c r="F193" i="2" s="1"/>
  <c r="E192" i="2"/>
  <c r="D172" i="2"/>
  <c r="F165" i="2"/>
  <c r="F149" i="2"/>
  <c r="F150" i="2" s="1"/>
  <c r="F123" i="2"/>
  <c r="F20" i="2"/>
  <c r="F21" i="2" s="1"/>
  <c r="E125" i="2"/>
  <c r="E130" i="2" s="1"/>
  <c r="E88" i="2"/>
  <c r="E108" i="2"/>
  <c r="D88" i="2"/>
  <c r="F56" i="2"/>
  <c r="E34" i="2"/>
  <c r="E40" i="2" s="1"/>
  <c r="E58" i="2"/>
  <c r="E171" i="2"/>
  <c r="F171" i="2" s="1"/>
  <c r="F83" i="2"/>
  <c r="F88" i="2" s="1"/>
  <c r="E167" i="2"/>
  <c r="F167" i="2" s="1"/>
  <c r="F102" i="2"/>
  <c r="E62" i="2"/>
  <c r="F62" i="2" s="1"/>
  <c r="B217" i="2" l="1"/>
  <c r="E63" i="2"/>
  <c r="F172" i="2"/>
  <c r="F173" i="2" s="1"/>
  <c r="E172" i="2"/>
  <c r="F108" i="2"/>
  <c r="F109" i="2" s="1"/>
  <c r="F89" i="2"/>
  <c r="F125" i="2"/>
  <c r="F130" i="2" s="1"/>
  <c r="F131" i="2" s="1"/>
  <c r="F34" i="2"/>
  <c r="F40" i="2" s="1"/>
  <c r="B219" i="2"/>
  <c r="F58" i="2"/>
  <c r="F63" i="2" s="1"/>
  <c r="F64" i="2" l="1"/>
  <c r="F41" i="2"/>
  <c r="F220" i="2" s="1"/>
  <c r="B220" i="2"/>
</calcChain>
</file>

<file path=xl/sharedStrings.xml><?xml version="1.0" encoding="utf-8"?>
<sst xmlns="http://schemas.openxmlformats.org/spreadsheetml/2006/main" count="541" uniqueCount="57">
  <si>
    <t>Grupa taryfowa</t>
  </si>
  <si>
    <t>C21</t>
  </si>
  <si>
    <t>C11</t>
  </si>
  <si>
    <t>C12a</t>
  </si>
  <si>
    <t>B21</t>
  </si>
  <si>
    <t>B11</t>
  </si>
  <si>
    <t>C22a</t>
  </si>
  <si>
    <t>G11</t>
  </si>
  <si>
    <t>B23</t>
  </si>
  <si>
    <t>B22</t>
  </si>
  <si>
    <t>Wyszczególnienie</t>
  </si>
  <si>
    <t>ilość [MWh/kW]</t>
  </si>
  <si>
    <t>cena jedn.</t>
  </si>
  <si>
    <t>wartość netto</t>
  </si>
  <si>
    <t>VAT</t>
  </si>
  <si>
    <t>wartość brutto</t>
  </si>
  <si>
    <t>składnik zmienny stawki sieciowej - całodobowy [zł/MWh]</t>
  </si>
  <si>
    <t>opłata jakościowa [zł/MWh]</t>
  </si>
  <si>
    <t>opłata przejściowa [zł/kW/m-c]</t>
  </si>
  <si>
    <t>składnik stały stawki sieciowej [zł/kW/mc]</t>
  </si>
  <si>
    <t>opłata abonamentowa [zł/m-c]</t>
  </si>
  <si>
    <t>stawka opłaty OZE [zł/MWh]</t>
  </si>
  <si>
    <t>Ilość układów pomiarowo-rozliczeniowych</t>
  </si>
  <si>
    <t>Podstawa</t>
  </si>
  <si>
    <t>Moc umowna [kW]</t>
  </si>
  <si>
    <t>Zużycie w trakcie trwania umowy [MWh]</t>
  </si>
  <si>
    <t>Razem brutto</t>
  </si>
  <si>
    <t>ilość [kWh/kW]</t>
  </si>
  <si>
    <t>składnik zmienny stawki sieciowej - strefa 1 [zł/MWh]</t>
  </si>
  <si>
    <t>składnik zmienny stawki sieciowej - strefa 2 [zł/MWh]</t>
  </si>
  <si>
    <t>składnik zmienny stawki sieciowej - strefa 3 [zł/MWh]</t>
  </si>
  <si>
    <t>strefa 1</t>
  </si>
  <si>
    <t>strefa 2</t>
  </si>
  <si>
    <t>strefa 3</t>
  </si>
  <si>
    <t>składnik zmienny stawki sieciowej - całodobowy [zł/kWh]</t>
  </si>
  <si>
    <t>opłata jakościowa [zł/kWh]</t>
  </si>
  <si>
    <t>opłata zmienna sieciowa strefa 1 [zł/kWh]</t>
  </si>
  <si>
    <t>opłata zmienna sieciowa strefa 2 [zł/kWh]</t>
  </si>
  <si>
    <t>opłata zmienna sieciowa całodobowa [zł/kWh]</t>
  </si>
  <si>
    <t>R dla C11</t>
  </si>
  <si>
    <t>RAZEM PPE</t>
  </si>
  <si>
    <t>Razem netto energia elektryczna</t>
  </si>
  <si>
    <t>Razem netto dystrybucja</t>
  </si>
  <si>
    <t>opłata zmienna sieciowa strefa 1 [zł/MWh]</t>
  </si>
  <si>
    <t>opłata zmienna sieciowa strefa 2 [zł/MWh]</t>
  </si>
  <si>
    <t>C12b</t>
  </si>
  <si>
    <t>C22b</t>
  </si>
  <si>
    <t>składnik zmienny stawki sieciowej - strefa 1 [zł/kWh]</t>
  </si>
  <si>
    <t>składnik zmienny stawki sieciowej - strefa 2 [zł/kWh]</t>
  </si>
  <si>
    <t>składnik zmienny stawki sieciowej - strefa 3 [zł/kWh]</t>
  </si>
  <si>
    <t>C23</t>
  </si>
  <si>
    <t>składnik zmienny stawki sieciowa - całodobowy [zł/MWh]</t>
  </si>
  <si>
    <t>cena energii elektrycznej w [zł/MWh]</t>
  </si>
  <si>
    <t>FORMULARZ OFERTOWY</t>
  </si>
  <si>
    <t>Razem dystrybucja</t>
  </si>
  <si>
    <t>RAZEM brutto (energia + dystrybucja) w ciągu 12 miesięcy dla szacunkowego zużycia</t>
  </si>
  <si>
    <t xml:space="preserve">Czas trwania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</si>
</sst>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2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8" fontId="9" fillId="0" borderId="8" xfId="0" applyNumberFormat="1" applyFont="1" applyBorder="1"/>
    <xf numFmtId="8" fontId="9" fillId="0" borderId="9" xfId="0" applyNumberFormat="1" applyFont="1" applyBorder="1"/>
    <xf numFmtId="0" fontId="9" fillId="0" borderId="10" xfId="0" applyFont="1" applyBorder="1"/>
    <xf numFmtId="0" fontId="9" fillId="0" borderId="1" xfId="0" applyFont="1" applyBorder="1" applyAlignment="1">
      <alignment horizontal="right"/>
    </xf>
    <xf numFmtId="8" fontId="9" fillId="0" borderId="1" xfId="0" applyNumberFormat="1" applyFont="1" applyBorder="1"/>
    <xf numFmtId="8" fontId="9" fillId="0" borderId="11" xfId="0" applyNumberFormat="1" applyFont="1" applyBorder="1"/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1" xfId="0" applyFont="1" applyBorder="1"/>
    <xf numFmtId="0" fontId="10" fillId="0" borderId="14" xfId="0" applyFont="1" applyBorder="1"/>
    <xf numFmtId="0" fontId="9" fillId="0" borderId="17" xfId="0" applyFont="1" applyBorder="1"/>
    <xf numFmtId="0" fontId="10" fillId="0" borderId="0" xfId="0" applyFont="1" applyBorder="1"/>
    <xf numFmtId="8" fontId="10" fillId="0" borderId="0" xfId="0" applyNumberFormat="1" applyFont="1" applyBorder="1"/>
    <xf numFmtId="0" fontId="9" fillId="0" borderId="0" xfId="0" applyFont="1" applyBorder="1"/>
    <xf numFmtId="0" fontId="11" fillId="0" borderId="0" xfId="0" applyFont="1" applyFill="1" applyBorder="1"/>
    <xf numFmtId="0" fontId="12" fillId="0" borderId="0" xfId="0" applyFont="1"/>
    <xf numFmtId="0" fontId="11" fillId="0" borderId="14" xfId="0" applyFont="1" applyBorder="1"/>
    <xf numFmtId="8" fontId="11" fillId="0" borderId="15" xfId="0" applyNumberFormat="1" applyFont="1" applyBorder="1"/>
    <xf numFmtId="0" fontId="13" fillId="0" borderId="16" xfId="0" applyFont="1" applyBorder="1"/>
    <xf numFmtId="0" fontId="13" fillId="0" borderId="15" xfId="0" applyFont="1" applyBorder="1"/>
    <xf numFmtId="0" fontId="13" fillId="0" borderId="17" xfId="0" applyFont="1" applyBorder="1"/>
    <xf numFmtId="0" fontId="11" fillId="0" borderId="10" xfId="0" applyFont="1" applyBorder="1"/>
    <xf numFmtId="8" fontId="11" fillId="0" borderId="1" xfId="0" applyNumberFormat="1" applyFont="1" applyBorder="1"/>
    <xf numFmtId="0" fontId="13" fillId="0" borderId="18" xfId="0" applyFont="1" applyBorder="1"/>
    <xf numFmtId="0" fontId="13" fillId="0" borderId="1" xfId="0" applyFont="1" applyBorder="1"/>
    <xf numFmtId="0" fontId="13" fillId="0" borderId="11" xfId="0" applyFont="1" applyBorder="1"/>
    <xf numFmtId="0" fontId="11" fillId="0" borderId="19" xfId="0" applyFont="1" applyBorder="1"/>
    <xf numFmtId="8" fontId="11" fillId="0" borderId="20" xfId="0" applyNumberFormat="1" applyFont="1" applyBorder="1"/>
    <xf numFmtId="0" fontId="13" fillId="0" borderId="21" xfId="0" applyFont="1" applyBorder="1"/>
    <xf numFmtId="0" fontId="13" fillId="0" borderId="20" xfId="0" applyFont="1" applyBorder="1"/>
    <xf numFmtId="0" fontId="13" fillId="0" borderId="22" xfId="0" applyFont="1" applyBorder="1"/>
    <xf numFmtId="0" fontId="11" fillId="0" borderId="7" xfId="0" applyFont="1" applyBorder="1"/>
    <xf numFmtId="8" fontId="11" fillId="0" borderId="8" xfId="0" applyNumberFormat="1" applyFont="1" applyBorder="1"/>
    <xf numFmtId="0" fontId="13" fillId="0" borderId="2" xfId="0" applyFont="1" applyBorder="1"/>
    <xf numFmtId="0" fontId="13" fillId="0" borderId="8" xfId="0" applyFont="1" applyBorder="1"/>
    <xf numFmtId="0" fontId="13" fillId="0" borderId="9" xfId="0" applyFont="1" applyBorder="1"/>
    <xf numFmtId="0" fontId="11" fillId="0" borderId="23" xfId="0" applyFont="1" applyFill="1" applyBorder="1"/>
    <xf numFmtId="0" fontId="11" fillId="0" borderId="20" xfId="0" applyFont="1" applyBorder="1" applyAlignment="1">
      <alignment horizontal="right"/>
    </xf>
    <xf numFmtId="0" fontId="12" fillId="0" borderId="24" xfId="0" applyFont="1" applyBorder="1"/>
    <xf numFmtId="0" fontId="12" fillId="0" borderId="17" xfId="0" applyFont="1" applyBorder="1"/>
    <xf numFmtId="0" fontId="12" fillId="0" borderId="15" xfId="0" applyFont="1" applyBorder="1"/>
    <xf numFmtId="0" fontId="11" fillId="0" borderId="15" xfId="0" applyFont="1" applyFill="1" applyBorder="1"/>
    <xf numFmtId="8" fontId="14" fillId="0" borderId="0" xfId="0" applyNumberFormat="1" applyFont="1"/>
    <xf numFmtId="0" fontId="9" fillId="0" borderId="14" xfId="0" applyFont="1" applyBorder="1"/>
    <xf numFmtId="2" fontId="9" fillId="0" borderId="15" xfId="0" applyNumberFormat="1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8" fontId="9" fillId="0" borderId="15" xfId="0" applyNumberFormat="1" applyFont="1" applyBorder="1"/>
    <xf numFmtId="8" fontId="9" fillId="0" borderId="17" xfId="0" applyNumberFormat="1" applyFont="1" applyBorder="1"/>
    <xf numFmtId="0" fontId="9" fillId="0" borderId="19" xfId="0" applyFont="1" applyBorder="1"/>
    <xf numFmtId="0" fontId="9" fillId="0" borderId="12" xfId="0" applyFont="1" applyBorder="1"/>
    <xf numFmtId="8" fontId="0" fillId="0" borderId="0" xfId="0" applyNumberFormat="1"/>
    <xf numFmtId="0" fontId="9" fillId="0" borderId="0" xfId="0" applyFont="1" applyBorder="1"/>
    <xf numFmtId="0" fontId="11" fillId="0" borderId="14" xfId="0" applyFont="1" applyFill="1" applyBorder="1"/>
    <xf numFmtId="0" fontId="15" fillId="0" borderId="15" xfId="0" applyFont="1" applyBorder="1"/>
    <xf numFmtId="0" fontId="15" fillId="0" borderId="17" xfId="0" applyFont="1" applyBorder="1"/>
    <xf numFmtId="0" fontId="15" fillId="0" borderId="0" xfId="0" applyFont="1"/>
    <xf numFmtId="0" fontId="11" fillId="0" borderId="1" xfId="0" applyFont="1" applyBorder="1" applyAlignment="1">
      <alignment horizontal="right"/>
    </xf>
    <xf numFmtId="8" fontId="16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0" xfId="0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5" xfId="0" applyFont="1" applyBorder="1"/>
    <xf numFmtId="2" fontId="9" fillId="0" borderId="0" xfId="0" applyNumberFormat="1" applyFont="1" applyBorder="1" applyAlignment="1">
      <alignment horizontal="right"/>
    </xf>
    <xf numFmtId="0" fontId="10" fillId="0" borderId="11" xfId="0" applyFont="1" applyBorder="1"/>
    <xf numFmtId="0" fontId="9" fillId="0" borderId="13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17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0" xfId="0" applyFont="1" applyAlignment="1">
      <alignment vertical="center"/>
    </xf>
    <xf numFmtId="8" fontId="20" fillId="0" borderId="22" xfId="0" applyNumberFormat="1" applyFont="1" applyBorder="1" applyAlignment="1">
      <alignment vertical="center"/>
    </xf>
    <xf numFmtId="8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8" fontId="17" fillId="0" borderId="2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8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2" fontId="9" fillId="0" borderId="11" xfId="0" applyNumberFormat="1" applyFont="1" applyBorder="1" applyAlignment="1">
      <alignment horizontal="right"/>
    </xf>
    <xf numFmtId="2" fontId="9" fillId="0" borderId="22" xfId="0" applyNumberFormat="1" applyFont="1" applyBorder="1" applyAlignment="1">
      <alignment horizontal="right"/>
    </xf>
    <xf numFmtId="8" fontId="9" fillId="0" borderId="0" xfId="0" applyNumberFormat="1" applyFont="1" applyBorder="1"/>
    <xf numFmtId="8" fontId="11" fillId="0" borderId="22" xfId="0" applyNumberFormat="1" applyFont="1" applyBorder="1"/>
    <xf numFmtId="0" fontId="9" fillId="0" borderId="0" xfId="0" applyFont="1" applyBorder="1" applyAlignment="1">
      <alignment horizontal="right"/>
    </xf>
    <xf numFmtId="0" fontId="18" fillId="0" borderId="2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7" fillId="0" borderId="2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9" fillId="0" borderId="28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2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2" fillId="0" borderId="0" xfId="0" applyFont="1"/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164" fontId="9" fillId="0" borderId="15" xfId="0" applyNumberFormat="1" applyFont="1" applyBorder="1"/>
    <xf numFmtId="164" fontId="9" fillId="0" borderId="1" xfId="0" applyNumberFormat="1" applyFont="1" applyBorder="1"/>
    <xf numFmtId="164" fontId="18" fillId="0" borderId="20" xfId="0" applyNumberFormat="1" applyFont="1" applyBorder="1" applyAlignment="1">
      <alignment vertical="center"/>
    </xf>
    <xf numFmtId="164" fontId="0" fillId="0" borderId="0" xfId="0" applyNumberFormat="1"/>
    <xf numFmtId="164" fontId="10" fillId="0" borderId="5" xfId="0" applyNumberFormat="1" applyFont="1" applyBorder="1" applyAlignment="1">
      <alignment horizontal="center"/>
    </xf>
    <xf numFmtId="164" fontId="17" fillId="0" borderId="20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horizontal="center"/>
    </xf>
    <xf numFmtId="164" fontId="9" fillId="0" borderId="8" xfId="0" applyNumberFormat="1" applyFont="1" applyBorder="1"/>
    <xf numFmtId="164" fontId="12" fillId="0" borderId="15" xfId="0" applyNumberFormat="1" applyFont="1" applyBorder="1"/>
    <xf numFmtId="164" fontId="13" fillId="0" borderId="20" xfId="0" applyNumberFormat="1" applyFont="1" applyBorder="1"/>
    <xf numFmtId="164" fontId="13" fillId="0" borderId="15" xfId="0" applyNumberFormat="1" applyFont="1" applyBorder="1"/>
    <xf numFmtId="164" fontId="13" fillId="0" borderId="8" xfId="0" applyNumberFormat="1" applyFont="1" applyBorder="1"/>
    <xf numFmtId="164" fontId="13" fillId="0" borderId="1" xfId="0" applyNumberFormat="1" applyFont="1" applyBorder="1"/>
    <xf numFmtId="164" fontId="12" fillId="0" borderId="0" xfId="0" applyNumberFormat="1" applyFont="1"/>
    <xf numFmtId="164" fontId="9" fillId="0" borderId="8" xfId="0" applyNumberFormat="1" applyFont="1" applyBorder="1" applyAlignment="1">
      <alignment horizontal="right"/>
    </xf>
    <xf numFmtId="164" fontId="10" fillId="0" borderId="30" xfId="0" applyNumberFormat="1" applyFont="1" applyBorder="1" applyAlignment="1">
      <alignment horizontal="center"/>
    </xf>
    <xf numFmtId="0" fontId="9" fillId="0" borderId="12" xfId="0" applyFont="1" applyBorder="1"/>
    <xf numFmtId="0" fontId="9" fillId="0" borderId="3" xfId="0" applyFont="1" applyBorder="1"/>
    <xf numFmtId="0" fontId="9" fillId="0" borderId="13" xfId="0" applyFont="1" applyBorder="1"/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2"/>
  <sheetViews>
    <sheetView tabSelected="1" workbookViewId="0">
      <selection activeCell="A2" sqref="A2"/>
    </sheetView>
  </sheetViews>
  <sheetFormatPr defaultRowHeight="15" x14ac:dyDescent="0.25"/>
  <cols>
    <col min="1" max="1" width="47.7109375" customWidth="1"/>
    <col min="2" max="2" width="21.140625" customWidth="1"/>
    <col min="3" max="3" width="17.140625" style="99" customWidth="1"/>
    <col min="4" max="4" width="17.140625" style="116" customWidth="1"/>
    <col min="5" max="5" width="17.140625" customWidth="1"/>
    <col min="6" max="6" width="18.425781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x14ac:dyDescent="0.25">
      <c r="A2" s="18" t="s">
        <v>53</v>
      </c>
      <c r="C2" s="97"/>
      <c r="D2" s="111"/>
      <c r="E2" s="66"/>
      <c r="F2" s="66"/>
    </row>
    <row r="3" spans="1:6" ht="15.75" thickBot="1" x14ac:dyDescent="0.3">
      <c r="A3" s="66"/>
      <c r="B3" s="66"/>
      <c r="C3" s="97"/>
      <c r="D3" s="111"/>
      <c r="E3" s="66"/>
      <c r="F3" s="66"/>
    </row>
    <row r="4" spans="1:6" x14ac:dyDescent="0.25">
      <c r="A4" s="16" t="s">
        <v>23</v>
      </c>
      <c r="B4" s="17"/>
      <c r="C4" s="97"/>
      <c r="D4" s="112"/>
      <c r="E4" s="58"/>
      <c r="F4" s="58"/>
    </row>
    <row r="5" spans="1:6" x14ac:dyDescent="0.25">
      <c r="A5" s="9" t="s">
        <v>0</v>
      </c>
      <c r="B5" s="75" t="s">
        <v>5</v>
      </c>
      <c r="C5" s="97"/>
      <c r="D5" s="112"/>
      <c r="E5" s="58"/>
      <c r="F5" s="58"/>
    </row>
    <row r="6" spans="1:6" x14ac:dyDescent="0.25">
      <c r="A6" s="56" t="s">
        <v>22</v>
      </c>
      <c r="B6" s="76">
        <v>21</v>
      </c>
      <c r="C6" s="97"/>
      <c r="D6" s="112"/>
      <c r="E6" s="58"/>
      <c r="F6" s="58"/>
    </row>
    <row r="7" spans="1:6" x14ac:dyDescent="0.25">
      <c r="A7" s="9" t="s">
        <v>56</v>
      </c>
      <c r="B7" s="77">
        <v>12</v>
      </c>
      <c r="C7" s="97"/>
      <c r="D7" s="112"/>
      <c r="E7" s="58"/>
      <c r="F7" s="58"/>
    </row>
    <row r="8" spans="1:6" x14ac:dyDescent="0.25">
      <c r="A8" s="9" t="s">
        <v>24</v>
      </c>
      <c r="B8" s="77">
        <v>588</v>
      </c>
      <c r="C8" s="97"/>
      <c r="D8" s="112"/>
      <c r="E8" s="58"/>
      <c r="F8" s="58"/>
    </row>
    <row r="9" spans="1:6" ht="15.75" thickBot="1" x14ac:dyDescent="0.3">
      <c r="A9" s="55" t="s">
        <v>25</v>
      </c>
      <c r="B9" s="78">
        <v>531.47</v>
      </c>
      <c r="C9" s="97"/>
      <c r="D9" s="112"/>
      <c r="E9" s="58"/>
      <c r="F9" s="58"/>
    </row>
    <row r="10" spans="1:6" ht="15.75" thickBot="1" x14ac:dyDescent="0.3">
      <c r="A10" s="73"/>
      <c r="B10" s="74"/>
      <c r="C10" s="97"/>
      <c r="D10" s="112"/>
      <c r="E10" s="58"/>
      <c r="F10" s="58"/>
    </row>
    <row r="11" spans="1:6" ht="15.75" thickBot="1" x14ac:dyDescent="0.3">
      <c r="A11" s="70" t="s">
        <v>10</v>
      </c>
      <c r="B11" s="71" t="s">
        <v>11</v>
      </c>
      <c r="C11" s="71" t="s">
        <v>12</v>
      </c>
      <c r="D11" s="129" t="s">
        <v>13</v>
      </c>
      <c r="E11" s="71" t="s">
        <v>14</v>
      </c>
      <c r="F11" s="72" t="s">
        <v>15</v>
      </c>
    </row>
    <row r="12" spans="1:6" x14ac:dyDescent="0.25">
      <c r="A12" s="4" t="s">
        <v>52</v>
      </c>
      <c r="B12" s="6">
        <f>B9</f>
        <v>531.47</v>
      </c>
      <c r="C12" s="6"/>
      <c r="D12" s="128">
        <f>B12*C12</f>
        <v>0</v>
      </c>
      <c r="E12" s="53">
        <f t="shared" ref="E12:E19" si="0">D12*23/100</f>
        <v>0</v>
      </c>
      <c r="F12" s="54">
        <f t="shared" ref="F12:F19" si="1">D12+E12</f>
        <v>0</v>
      </c>
    </row>
    <row r="13" spans="1:6" ht="15.75" thickBot="1" x14ac:dyDescent="0.3">
      <c r="A13" s="67"/>
      <c r="B13" s="66"/>
      <c r="C13" s="97"/>
      <c r="D13" s="111"/>
      <c r="E13" s="66"/>
      <c r="F13" s="68"/>
    </row>
    <row r="14" spans="1:6" x14ac:dyDescent="0.25">
      <c r="A14" s="50" t="s">
        <v>16</v>
      </c>
      <c r="B14" s="51">
        <f>B9</f>
        <v>531.47</v>
      </c>
      <c r="C14" s="52"/>
      <c r="D14" s="113">
        <f t="shared" ref="D14:D19" si="2">B14*C14</f>
        <v>0</v>
      </c>
      <c r="E14" s="53">
        <f t="shared" si="0"/>
        <v>0</v>
      </c>
      <c r="F14" s="54">
        <f t="shared" si="1"/>
        <v>0</v>
      </c>
    </row>
    <row r="15" spans="1:6" x14ac:dyDescent="0.25">
      <c r="A15" s="9" t="s">
        <v>17</v>
      </c>
      <c r="B15" s="5">
        <f>B9</f>
        <v>531.47</v>
      </c>
      <c r="C15" s="10"/>
      <c r="D15" s="114">
        <f t="shared" si="2"/>
        <v>0</v>
      </c>
      <c r="E15" s="11">
        <f t="shared" si="0"/>
        <v>0</v>
      </c>
      <c r="F15" s="12">
        <f t="shared" si="1"/>
        <v>0</v>
      </c>
    </row>
    <row r="16" spans="1:6" x14ac:dyDescent="0.25">
      <c r="A16" s="9" t="s">
        <v>18</v>
      </c>
      <c r="B16" s="10">
        <f>B8*B7</f>
        <v>7056</v>
      </c>
      <c r="C16" s="10"/>
      <c r="D16" s="114">
        <f t="shared" si="2"/>
        <v>0</v>
      </c>
      <c r="E16" s="11">
        <f t="shared" si="0"/>
        <v>0</v>
      </c>
      <c r="F16" s="12">
        <f t="shared" si="1"/>
        <v>0</v>
      </c>
    </row>
    <row r="17" spans="1:6" x14ac:dyDescent="0.25">
      <c r="A17" s="9" t="s">
        <v>19</v>
      </c>
      <c r="B17" s="10">
        <f>B8*B7</f>
        <v>7056</v>
      </c>
      <c r="C17" s="10"/>
      <c r="D17" s="114">
        <f t="shared" si="2"/>
        <v>0</v>
      </c>
      <c r="E17" s="11">
        <f t="shared" si="0"/>
        <v>0</v>
      </c>
      <c r="F17" s="12">
        <f t="shared" si="1"/>
        <v>0</v>
      </c>
    </row>
    <row r="18" spans="1:6" x14ac:dyDescent="0.25">
      <c r="A18" s="9" t="s">
        <v>20</v>
      </c>
      <c r="B18" s="10">
        <f>B6*B7</f>
        <v>252</v>
      </c>
      <c r="C18" s="10"/>
      <c r="D18" s="114">
        <f t="shared" si="2"/>
        <v>0</v>
      </c>
      <c r="E18" s="11">
        <f t="shared" si="0"/>
        <v>0</v>
      </c>
      <c r="F18" s="12">
        <f t="shared" si="1"/>
        <v>0</v>
      </c>
    </row>
    <row r="19" spans="1:6" x14ac:dyDescent="0.25">
      <c r="A19" s="56" t="s">
        <v>21</v>
      </c>
      <c r="B19" s="13">
        <f>B9</f>
        <v>531.47</v>
      </c>
      <c r="C19" s="10"/>
      <c r="D19" s="114">
        <f t="shared" si="2"/>
        <v>0</v>
      </c>
      <c r="E19" s="11">
        <f t="shared" si="0"/>
        <v>0</v>
      </c>
      <c r="F19" s="12">
        <f t="shared" si="1"/>
        <v>0</v>
      </c>
    </row>
    <row r="20" spans="1:6" x14ac:dyDescent="0.25">
      <c r="A20" s="9" t="s">
        <v>54</v>
      </c>
      <c r="B20" s="14"/>
      <c r="C20" s="10"/>
      <c r="D20" s="114">
        <f>SUM(D14:D19)</f>
        <v>0</v>
      </c>
      <c r="E20" s="11">
        <f>SUM(E14:E19)</f>
        <v>0</v>
      </c>
      <c r="F20" s="12">
        <f>SUM(F14:F19)</f>
        <v>0</v>
      </c>
    </row>
    <row r="21" spans="1:6" s="81" customFormat="1" ht="27" customHeight="1" thickBot="1" x14ac:dyDescent="0.3">
      <c r="A21" s="79" t="s">
        <v>55</v>
      </c>
      <c r="B21" s="80"/>
      <c r="C21" s="98"/>
      <c r="D21" s="115"/>
      <c r="E21" s="80"/>
      <c r="F21" s="82">
        <f>F12+F20</f>
        <v>0</v>
      </c>
    </row>
    <row r="23" spans="1:6" ht="15.75" thickBot="1" x14ac:dyDescent="0.3"/>
    <row r="24" spans="1:6" x14ac:dyDescent="0.25">
      <c r="A24" s="16" t="s">
        <v>23</v>
      </c>
      <c r="B24" s="17"/>
    </row>
    <row r="25" spans="1:6" x14ac:dyDescent="0.25">
      <c r="A25" s="9" t="s">
        <v>0</v>
      </c>
      <c r="B25" s="75" t="s">
        <v>4</v>
      </c>
    </row>
    <row r="26" spans="1:6" x14ac:dyDescent="0.25">
      <c r="A26" s="9" t="s">
        <v>22</v>
      </c>
      <c r="B26" s="77">
        <v>35</v>
      </c>
    </row>
    <row r="27" spans="1:6" x14ac:dyDescent="0.25">
      <c r="A27" s="9" t="s">
        <v>56</v>
      </c>
      <c r="B27" s="77">
        <v>12</v>
      </c>
    </row>
    <row r="28" spans="1:6" x14ac:dyDescent="0.25">
      <c r="A28" s="9" t="s">
        <v>24</v>
      </c>
      <c r="B28" s="77">
        <v>5840</v>
      </c>
    </row>
    <row r="29" spans="1:6" ht="15.75" thickBot="1" x14ac:dyDescent="0.3">
      <c r="A29" s="55" t="s">
        <v>25</v>
      </c>
      <c r="B29" s="78">
        <v>14783.93</v>
      </c>
    </row>
    <row r="30" spans="1:6" ht="15.75" thickBot="1" x14ac:dyDescent="0.3"/>
    <row r="31" spans="1:6" ht="15.75" thickBot="1" x14ac:dyDescent="0.3">
      <c r="A31" s="70" t="s">
        <v>10</v>
      </c>
      <c r="B31" s="71" t="s">
        <v>11</v>
      </c>
      <c r="C31" s="71" t="s">
        <v>12</v>
      </c>
      <c r="D31" s="117" t="s">
        <v>13</v>
      </c>
      <c r="E31" s="71" t="s">
        <v>14</v>
      </c>
      <c r="F31" s="72" t="s">
        <v>15</v>
      </c>
    </row>
    <row r="32" spans="1:6" x14ac:dyDescent="0.25">
      <c r="A32" s="50" t="s">
        <v>52</v>
      </c>
      <c r="B32" s="52">
        <f>B29</f>
        <v>14783.93</v>
      </c>
      <c r="C32" s="6"/>
      <c r="D32" s="128">
        <f>B32*C32</f>
        <v>0</v>
      </c>
      <c r="E32" s="53">
        <f t="shared" ref="E32" si="3">D32*23/100</f>
        <v>0</v>
      </c>
      <c r="F32" s="54">
        <f t="shared" ref="F32" si="4">D32+E32</f>
        <v>0</v>
      </c>
    </row>
    <row r="33" spans="1:6" ht="15.75" thickBot="1" x14ac:dyDescent="0.3">
      <c r="A33" s="67"/>
      <c r="B33" s="66"/>
      <c r="C33" s="97"/>
      <c r="D33" s="111"/>
      <c r="E33" s="66"/>
      <c r="F33" s="68"/>
    </row>
    <row r="34" spans="1:6" x14ac:dyDescent="0.25">
      <c r="A34" s="50" t="s">
        <v>16</v>
      </c>
      <c r="B34" s="51">
        <f>B29</f>
        <v>14783.93</v>
      </c>
      <c r="C34" s="52"/>
      <c r="D34" s="113">
        <f t="shared" ref="D34:D39" si="5">B34*C34</f>
        <v>0</v>
      </c>
      <c r="E34" s="53">
        <f t="shared" ref="E34:E39" si="6">D34*23/100</f>
        <v>0</v>
      </c>
      <c r="F34" s="54">
        <f t="shared" ref="F34:F39" si="7">D34+E34</f>
        <v>0</v>
      </c>
    </row>
    <row r="35" spans="1:6" x14ac:dyDescent="0.25">
      <c r="A35" s="9" t="s">
        <v>17</v>
      </c>
      <c r="B35" s="13">
        <f>B34</f>
        <v>14783.93</v>
      </c>
      <c r="C35" s="10"/>
      <c r="D35" s="114">
        <f t="shared" si="5"/>
        <v>0</v>
      </c>
      <c r="E35" s="11">
        <f t="shared" si="6"/>
        <v>0</v>
      </c>
      <c r="F35" s="12">
        <f t="shared" si="7"/>
        <v>0</v>
      </c>
    </row>
    <row r="36" spans="1:6" x14ac:dyDescent="0.25">
      <c r="A36" s="9" t="s">
        <v>18</v>
      </c>
      <c r="B36" s="10">
        <f>B28*B27</f>
        <v>70080</v>
      </c>
      <c r="C36" s="10"/>
      <c r="D36" s="114">
        <f t="shared" si="5"/>
        <v>0</v>
      </c>
      <c r="E36" s="11">
        <f t="shared" si="6"/>
        <v>0</v>
      </c>
      <c r="F36" s="12">
        <f t="shared" si="7"/>
        <v>0</v>
      </c>
    </row>
    <row r="37" spans="1:6" x14ac:dyDescent="0.25">
      <c r="A37" s="9" t="s">
        <v>19</v>
      </c>
      <c r="B37" s="10">
        <f>B28*B27</f>
        <v>70080</v>
      </c>
      <c r="C37" s="10"/>
      <c r="D37" s="114">
        <f t="shared" si="5"/>
        <v>0</v>
      </c>
      <c r="E37" s="11">
        <f t="shared" si="6"/>
        <v>0</v>
      </c>
      <c r="F37" s="12">
        <f t="shared" si="7"/>
        <v>0</v>
      </c>
    </row>
    <row r="38" spans="1:6" x14ac:dyDescent="0.25">
      <c r="A38" s="9" t="s">
        <v>20</v>
      </c>
      <c r="B38" s="10">
        <f>B26*B27</f>
        <v>420</v>
      </c>
      <c r="C38" s="10"/>
      <c r="D38" s="114">
        <f t="shared" si="5"/>
        <v>0</v>
      </c>
      <c r="E38" s="11">
        <f t="shared" si="6"/>
        <v>0</v>
      </c>
      <c r="F38" s="12">
        <f t="shared" si="7"/>
        <v>0</v>
      </c>
    </row>
    <row r="39" spans="1:6" x14ac:dyDescent="0.25">
      <c r="A39" s="9" t="s">
        <v>21</v>
      </c>
      <c r="B39" s="13">
        <f>B29</f>
        <v>14783.93</v>
      </c>
      <c r="C39" s="10"/>
      <c r="D39" s="114">
        <f t="shared" si="5"/>
        <v>0</v>
      </c>
      <c r="E39" s="11">
        <f t="shared" si="6"/>
        <v>0</v>
      </c>
      <c r="F39" s="12">
        <f t="shared" si="7"/>
        <v>0</v>
      </c>
    </row>
    <row r="40" spans="1:6" x14ac:dyDescent="0.25">
      <c r="A40" s="9" t="s">
        <v>54</v>
      </c>
      <c r="B40" s="14"/>
      <c r="C40" s="10"/>
      <c r="D40" s="114">
        <f>SUM(D34:D39)</f>
        <v>0</v>
      </c>
      <c r="E40" s="11">
        <f>SUM(E34:E39)</f>
        <v>0</v>
      </c>
      <c r="F40" s="12">
        <f>SUM(F34:F39)</f>
        <v>0</v>
      </c>
    </row>
    <row r="41" spans="1:6" s="86" customFormat="1" ht="23.25" thickBot="1" x14ac:dyDescent="0.3">
      <c r="A41" s="79" t="s">
        <v>55</v>
      </c>
      <c r="B41" s="83"/>
      <c r="C41" s="100"/>
      <c r="D41" s="118"/>
      <c r="E41" s="84"/>
      <c r="F41" s="85">
        <f>F32+F40</f>
        <v>0</v>
      </c>
    </row>
    <row r="42" spans="1:6" s="86" customFormat="1" ht="12" x14ac:dyDescent="0.25">
      <c r="A42" s="87"/>
      <c r="B42" s="88"/>
      <c r="C42" s="101"/>
      <c r="D42" s="119"/>
      <c r="E42" s="89"/>
      <c r="F42" s="88"/>
    </row>
    <row r="43" spans="1:6" ht="15.75" thickBot="1" x14ac:dyDescent="0.3"/>
    <row r="44" spans="1:6" x14ac:dyDescent="0.25">
      <c r="A44" s="16" t="s">
        <v>23</v>
      </c>
      <c r="B44" s="17"/>
    </row>
    <row r="45" spans="1:6" x14ac:dyDescent="0.25">
      <c r="A45" s="9" t="s">
        <v>0</v>
      </c>
      <c r="B45" s="75" t="s">
        <v>9</v>
      </c>
    </row>
    <row r="46" spans="1:6" x14ac:dyDescent="0.25">
      <c r="A46" s="9" t="s">
        <v>22</v>
      </c>
      <c r="B46" s="77">
        <v>1</v>
      </c>
    </row>
    <row r="47" spans="1:6" x14ac:dyDescent="0.25">
      <c r="A47" s="9" t="s">
        <v>56</v>
      </c>
      <c r="B47" s="77">
        <v>12</v>
      </c>
    </row>
    <row r="48" spans="1:6" x14ac:dyDescent="0.25">
      <c r="A48" s="9" t="s">
        <v>24</v>
      </c>
      <c r="B48" s="77">
        <v>260</v>
      </c>
    </row>
    <row r="49" spans="1:6" x14ac:dyDescent="0.25">
      <c r="A49" s="9" t="s">
        <v>25</v>
      </c>
      <c r="B49" s="77">
        <f>SUM(B50:B51)</f>
        <v>850</v>
      </c>
    </row>
    <row r="50" spans="1:6" x14ac:dyDescent="0.25">
      <c r="A50" s="9" t="s">
        <v>31</v>
      </c>
      <c r="B50" s="77">
        <v>250</v>
      </c>
    </row>
    <row r="51" spans="1:6" ht="15.75" thickBot="1" x14ac:dyDescent="0.3">
      <c r="A51" s="55" t="s">
        <v>32</v>
      </c>
      <c r="B51" s="78">
        <v>600</v>
      </c>
    </row>
    <row r="52" spans="1:6" ht="15.75" thickBot="1" x14ac:dyDescent="0.3">
      <c r="A52" s="18"/>
      <c r="B52" s="19"/>
      <c r="C52" s="97"/>
      <c r="D52" s="112"/>
      <c r="E52" s="58"/>
      <c r="F52" s="58"/>
    </row>
    <row r="53" spans="1:6" ht="15.75" thickBot="1" x14ac:dyDescent="0.3">
      <c r="A53" s="70" t="s">
        <v>10</v>
      </c>
      <c r="B53" s="71" t="s">
        <v>11</v>
      </c>
      <c r="C53" s="71" t="s">
        <v>12</v>
      </c>
      <c r="D53" s="117" t="s">
        <v>13</v>
      </c>
      <c r="E53" s="71" t="s">
        <v>14</v>
      </c>
      <c r="F53" s="72" t="s">
        <v>15</v>
      </c>
    </row>
    <row r="54" spans="1:6" x14ac:dyDescent="0.25">
      <c r="A54" s="4" t="s">
        <v>52</v>
      </c>
      <c r="B54" s="52">
        <f>B49</f>
        <v>850</v>
      </c>
      <c r="C54" s="6"/>
      <c r="D54" s="128">
        <f>B54*C54</f>
        <v>0</v>
      </c>
      <c r="E54" s="53">
        <f t="shared" ref="E54" si="8">D54*23/100</f>
        <v>0</v>
      </c>
      <c r="F54" s="54">
        <f t="shared" ref="F54" si="9">D54+E54</f>
        <v>0</v>
      </c>
    </row>
    <row r="55" spans="1:6" ht="15.75" thickBot="1" x14ac:dyDescent="0.3">
      <c r="A55" s="90"/>
      <c r="B55" s="91"/>
      <c r="C55" s="102"/>
      <c r="D55" s="120"/>
      <c r="E55" s="91"/>
      <c r="F55" s="92"/>
    </row>
    <row r="56" spans="1:6" x14ac:dyDescent="0.25">
      <c r="A56" s="50" t="s">
        <v>43</v>
      </c>
      <c r="B56" s="51">
        <f>B50</f>
        <v>250</v>
      </c>
      <c r="C56" s="52"/>
      <c r="D56" s="113">
        <f t="shared" ref="D56:D62" si="10">B56*C56</f>
        <v>0</v>
      </c>
      <c r="E56" s="53">
        <f t="shared" ref="E56:E62" si="11">D56*23/100</f>
        <v>0</v>
      </c>
      <c r="F56" s="54">
        <f t="shared" ref="F56:F62" si="12">D56+E56</f>
        <v>0</v>
      </c>
    </row>
    <row r="57" spans="1:6" x14ac:dyDescent="0.25">
      <c r="A57" s="4" t="s">
        <v>44</v>
      </c>
      <c r="B57" s="5">
        <f>B51</f>
        <v>600</v>
      </c>
      <c r="C57" s="6"/>
      <c r="D57" s="121">
        <f t="shared" si="10"/>
        <v>0</v>
      </c>
      <c r="E57" s="7">
        <f t="shared" si="11"/>
        <v>0</v>
      </c>
      <c r="F57" s="8">
        <f t="shared" si="12"/>
        <v>0</v>
      </c>
    </row>
    <row r="58" spans="1:6" x14ac:dyDescent="0.25">
      <c r="A58" s="9" t="s">
        <v>17</v>
      </c>
      <c r="B58" s="13">
        <f>B49</f>
        <v>850</v>
      </c>
      <c r="C58" s="10"/>
      <c r="D58" s="114">
        <f t="shared" si="10"/>
        <v>0</v>
      </c>
      <c r="E58" s="11">
        <f t="shared" si="11"/>
        <v>0</v>
      </c>
      <c r="F58" s="12">
        <f t="shared" si="12"/>
        <v>0</v>
      </c>
    </row>
    <row r="59" spans="1:6" x14ac:dyDescent="0.25">
      <c r="A59" s="9" t="s">
        <v>18</v>
      </c>
      <c r="B59" s="10">
        <f>B48*B47</f>
        <v>3120</v>
      </c>
      <c r="C59" s="10"/>
      <c r="D59" s="114">
        <f t="shared" si="10"/>
        <v>0</v>
      </c>
      <c r="E59" s="11">
        <f t="shared" si="11"/>
        <v>0</v>
      </c>
      <c r="F59" s="12">
        <f t="shared" si="12"/>
        <v>0</v>
      </c>
    </row>
    <row r="60" spans="1:6" x14ac:dyDescent="0.25">
      <c r="A60" s="9" t="s">
        <v>19</v>
      </c>
      <c r="B60" s="10">
        <f>B48*B47</f>
        <v>3120</v>
      </c>
      <c r="C60" s="10"/>
      <c r="D60" s="114">
        <f t="shared" si="10"/>
        <v>0</v>
      </c>
      <c r="E60" s="11">
        <f t="shared" si="11"/>
        <v>0</v>
      </c>
      <c r="F60" s="12">
        <f t="shared" si="12"/>
        <v>0</v>
      </c>
    </row>
    <row r="61" spans="1:6" x14ac:dyDescent="0.25">
      <c r="A61" s="9" t="s">
        <v>20</v>
      </c>
      <c r="B61" s="10">
        <f>B46*B47</f>
        <v>12</v>
      </c>
      <c r="C61" s="10"/>
      <c r="D61" s="114">
        <f t="shared" si="10"/>
        <v>0</v>
      </c>
      <c r="E61" s="11">
        <f t="shared" si="11"/>
        <v>0</v>
      </c>
      <c r="F61" s="12">
        <f t="shared" si="12"/>
        <v>0</v>
      </c>
    </row>
    <row r="62" spans="1:6" x14ac:dyDescent="0.25">
      <c r="A62" s="9" t="s">
        <v>21</v>
      </c>
      <c r="B62" s="13">
        <f>B58</f>
        <v>850</v>
      </c>
      <c r="C62" s="10"/>
      <c r="D62" s="114">
        <f t="shared" si="10"/>
        <v>0</v>
      </c>
      <c r="E62" s="11">
        <f t="shared" si="11"/>
        <v>0</v>
      </c>
      <c r="F62" s="12">
        <f t="shared" si="12"/>
        <v>0</v>
      </c>
    </row>
    <row r="63" spans="1:6" x14ac:dyDescent="0.25">
      <c r="A63" s="9" t="s">
        <v>54</v>
      </c>
      <c r="B63" s="14"/>
      <c r="C63" s="10"/>
      <c r="D63" s="114">
        <f>SUM(D56:D62)</f>
        <v>0</v>
      </c>
      <c r="E63" s="11">
        <f>SUM(E56:E62)</f>
        <v>0</v>
      </c>
      <c r="F63" s="12">
        <f>SUM(F56:F62)</f>
        <v>0</v>
      </c>
    </row>
    <row r="64" spans="1:6" ht="23.25" thickBot="1" x14ac:dyDescent="0.3">
      <c r="A64" s="79" t="s">
        <v>55</v>
      </c>
      <c r="B64" s="83"/>
      <c r="C64" s="100"/>
      <c r="D64" s="118"/>
      <c r="E64" s="84"/>
      <c r="F64" s="85">
        <f>F54+F63</f>
        <v>0</v>
      </c>
    </row>
    <row r="65" spans="1:6" x14ac:dyDescent="0.25">
      <c r="A65" s="69"/>
      <c r="B65" s="69"/>
      <c r="C65" s="97"/>
      <c r="D65" s="112"/>
      <c r="E65" s="58"/>
      <c r="F65" s="58"/>
    </row>
    <row r="66" spans="1:6" ht="15.75" thickBot="1" x14ac:dyDescent="0.3">
      <c r="A66" s="69"/>
      <c r="B66" s="69"/>
      <c r="C66" s="97"/>
      <c r="D66" s="112"/>
      <c r="E66" s="58"/>
      <c r="F66" s="58"/>
    </row>
    <row r="67" spans="1:6" x14ac:dyDescent="0.25">
      <c r="A67" s="16" t="s">
        <v>23</v>
      </c>
      <c r="B67" s="17"/>
      <c r="C67" s="97"/>
      <c r="D67" s="112"/>
      <c r="E67" s="58"/>
      <c r="F67" s="58"/>
    </row>
    <row r="68" spans="1:6" x14ac:dyDescent="0.25">
      <c r="A68" s="9" t="s">
        <v>0</v>
      </c>
      <c r="B68" s="75" t="s">
        <v>8</v>
      </c>
      <c r="C68" s="97"/>
      <c r="D68" s="112"/>
      <c r="E68" s="58"/>
      <c r="F68" s="58"/>
    </row>
    <row r="69" spans="1:6" x14ac:dyDescent="0.25">
      <c r="A69" s="9" t="s">
        <v>22</v>
      </c>
      <c r="B69" s="77">
        <v>4</v>
      </c>
      <c r="C69" s="97"/>
      <c r="D69" s="112"/>
      <c r="E69" s="58"/>
      <c r="F69" s="58"/>
    </row>
    <row r="70" spans="1:6" x14ac:dyDescent="0.25">
      <c r="A70" s="9" t="s">
        <v>56</v>
      </c>
      <c r="B70" s="77">
        <v>12</v>
      </c>
      <c r="C70" s="97"/>
      <c r="D70" s="112"/>
      <c r="E70" s="58"/>
      <c r="F70" s="58"/>
    </row>
    <row r="71" spans="1:6" x14ac:dyDescent="0.25">
      <c r="A71" s="9" t="s">
        <v>24</v>
      </c>
      <c r="B71" s="77">
        <v>1820</v>
      </c>
      <c r="C71" s="97"/>
      <c r="D71" s="112"/>
      <c r="E71" s="58"/>
      <c r="F71" s="58"/>
    </row>
    <row r="72" spans="1:6" x14ac:dyDescent="0.25">
      <c r="A72" s="9" t="s">
        <v>25</v>
      </c>
      <c r="B72" s="93">
        <f>SUM(B73:B75)</f>
        <v>8569.857</v>
      </c>
      <c r="C72" s="97"/>
      <c r="D72" s="112"/>
      <c r="E72" s="58"/>
      <c r="F72" s="58"/>
    </row>
    <row r="73" spans="1:6" x14ac:dyDescent="0.25">
      <c r="A73" s="9" t="s">
        <v>31</v>
      </c>
      <c r="B73" s="93">
        <v>2126.712</v>
      </c>
      <c r="C73" s="97"/>
      <c r="D73" s="112"/>
      <c r="E73" s="58"/>
      <c r="F73" s="58"/>
    </row>
    <row r="74" spans="1:6" x14ac:dyDescent="0.25">
      <c r="A74" s="9" t="s">
        <v>32</v>
      </c>
      <c r="B74" s="93">
        <v>1088.6099999999999</v>
      </c>
      <c r="C74" s="97"/>
      <c r="D74" s="112"/>
      <c r="E74" s="58"/>
      <c r="F74" s="58"/>
    </row>
    <row r="75" spans="1:6" ht="15.75" thickBot="1" x14ac:dyDescent="0.3">
      <c r="A75" s="55" t="s">
        <v>33</v>
      </c>
      <c r="B75" s="94">
        <v>5354.5349999999999</v>
      </c>
      <c r="C75" s="97"/>
      <c r="D75" s="112"/>
      <c r="E75" s="58"/>
      <c r="F75" s="58"/>
    </row>
    <row r="76" spans="1:6" ht="15.75" thickBot="1" x14ac:dyDescent="0.3"/>
    <row r="77" spans="1:6" s="110" customFormat="1" ht="15.75" thickBot="1" x14ac:dyDescent="0.3">
      <c r="A77" s="70" t="s">
        <v>10</v>
      </c>
      <c r="B77" s="71" t="s">
        <v>27</v>
      </c>
      <c r="C77" s="71" t="s">
        <v>12</v>
      </c>
      <c r="D77" s="117" t="s">
        <v>13</v>
      </c>
      <c r="E77" s="71" t="s">
        <v>14</v>
      </c>
      <c r="F77" s="72" t="s">
        <v>15</v>
      </c>
    </row>
    <row r="78" spans="1:6" x14ac:dyDescent="0.25">
      <c r="A78" s="50" t="s">
        <v>52</v>
      </c>
      <c r="B78" s="52">
        <f>B72</f>
        <v>8569.857</v>
      </c>
      <c r="C78" s="6"/>
      <c r="D78" s="128">
        <f>B78*C78</f>
        <v>0</v>
      </c>
      <c r="E78" s="53">
        <f t="shared" ref="E78" si="13">D78*23/100</f>
        <v>0</v>
      </c>
      <c r="F78" s="54">
        <f t="shared" ref="F78" si="14">D78+E78</f>
        <v>0</v>
      </c>
    </row>
    <row r="79" spans="1:6" ht="15.75" thickBot="1" x14ac:dyDescent="0.3">
      <c r="A79" s="67"/>
      <c r="B79" s="66"/>
      <c r="C79" s="97"/>
      <c r="D79" s="111"/>
      <c r="E79" s="66"/>
      <c r="F79" s="68"/>
    </row>
    <row r="80" spans="1:6" x14ac:dyDescent="0.25">
      <c r="A80" s="50" t="s">
        <v>28</v>
      </c>
      <c r="B80" s="51">
        <f>B73</f>
        <v>2126.712</v>
      </c>
      <c r="C80" s="52"/>
      <c r="D80" s="113">
        <f t="shared" ref="D80:D87" si="15">B80*C80</f>
        <v>0</v>
      </c>
      <c r="E80" s="53">
        <f t="shared" ref="E80:E87" si="16">D80*23/100</f>
        <v>0</v>
      </c>
      <c r="F80" s="54">
        <f t="shared" ref="F80:F87" si="17">D80+E80</f>
        <v>0</v>
      </c>
    </row>
    <row r="81" spans="1:6" x14ac:dyDescent="0.25">
      <c r="A81" s="4" t="s">
        <v>29</v>
      </c>
      <c r="B81" s="5">
        <f>B74</f>
        <v>1088.6099999999999</v>
      </c>
      <c r="C81" s="6"/>
      <c r="D81" s="121">
        <f t="shared" si="15"/>
        <v>0</v>
      </c>
      <c r="E81" s="7">
        <f t="shared" si="16"/>
        <v>0</v>
      </c>
      <c r="F81" s="8">
        <f t="shared" si="17"/>
        <v>0</v>
      </c>
    </row>
    <row r="82" spans="1:6" x14ac:dyDescent="0.25">
      <c r="A82" s="4" t="s">
        <v>30</v>
      </c>
      <c r="B82" s="5">
        <f>B75</f>
        <v>5354.5349999999999</v>
      </c>
      <c r="C82" s="6"/>
      <c r="D82" s="121">
        <f t="shared" si="15"/>
        <v>0</v>
      </c>
      <c r="E82" s="7">
        <f t="shared" si="16"/>
        <v>0</v>
      </c>
      <c r="F82" s="8">
        <f t="shared" si="17"/>
        <v>0</v>
      </c>
    </row>
    <row r="83" spans="1:6" x14ac:dyDescent="0.25">
      <c r="A83" s="9" t="s">
        <v>17</v>
      </c>
      <c r="B83" s="13">
        <f>B72</f>
        <v>8569.857</v>
      </c>
      <c r="C83" s="10"/>
      <c r="D83" s="114">
        <f t="shared" si="15"/>
        <v>0</v>
      </c>
      <c r="E83" s="11">
        <f t="shared" si="16"/>
        <v>0</v>
      </c>
      <c r="F83" s="12">
        <f t="shared" si="17"/>
        <v>0</v>
      </c>
    </row>
    <row r="84" spans="1:6" x14ac:dyDescent="0.25">
      <c r="A84" s="9" t="s">
        <v>18</v>
      </c>
      <c r="B84" s="10">
        <f>B71*B70</f>
        <v>21840</v>
      </c>
      <c r="C84" s="10"/>
      <c r="D84" s="114">
        <f t="shared" si="15"/>
        <v>0</v>
      </c>
      <c r="E84" s="11">
        <f t="shared" si="16"/>
        <v>0</v>
      </c>
      <c r="F84" s="12">
        <f t="shared" si="17"/>
        <v>0</v>
      </c>
    </row>
    <row r="85" spans="1:6" x14ac:dyDescent="0.25">
      <c r="A85" s="9" t="s">
        <v>19</v>
      </c>
      <c r="B85" s="10">
        <f>B71*B70</f>
        <v>21840</v>
      </c>
      <c r="C85" s="10"/>
      <c r="D85" s="114">
        <f t="shared" si="15"/>
        <v>0</v>
      </c>
      <c r="E85" s="11">
        <f t="shared" si="16"/>
        <v>0</v>
      </c>
      <c r="F85" s="12">
        <f t="shared" si="17"/>
        <v>0</v>
      </c>
    </row>
    <row r="86" spans="1:6" x14ac:dyDescent="0.25">
      <c r="A86" s="9" t="s">
        <v>20</v>
      </c>
      <c r="B86" s="10">
        <f>B69*B70</f>
        <v>48</v>
      </c>
      <c r="C86" s="10"/>
      <c r="D86" s="114">
        <f t="shared" si="15"/>
        <v>0</v>
      </c>
      <c r="E86" s="11">
        <f t="shared" si="16"/>
        <v>0</v>
      </c>
      <c r="F86" s="12">
        <f t="shared" si="17"/>
        <v>0</v>
      </c>
    </row>
    <row r="87" spans="1:6" x14ac:dyDescent="0.25">
      <c r="A87" s="9" t="s">
        <v>21</v>
      </c>
      <c r="B87" s="13">
        <f>B72</f>
        <v>8569.857</v>
      </c>
      <c r="C87" s="10"/>
      <c r="D87" s="114">
        <f t="shared" si="15"/>
        <v>0</v>
      </c>
      <c r="E87" s="11">
        <f t="shared" si="16"/>
        <v>0</v>
      </c>
      <c r="F87" s="12">
        <f t="shared" si="17"/>
        <v>0</v>
      </c>
    </row>
    <row r="88" spans="1:6" x14ac:dyDescent="0.25">
      <c r="A88" s="9" t="s">
        <v>54</v>
      </c>
      <c r="B88" s="14"/>
      <c r="C88" s="10"/>
      <c r="D88" s="114">
        <f>SUM(D80:D87)</f>
        <v>0</v>
      </c>
      <c r="E88" s="11">
        <f>SUM(E80:E87)</f>
        <v>0</v>
      </c>
      <c r="F88" s="12">
        <f>SUM(F80:F87)</f>
        <v>0</v>
      </c>
    </row>
    <row r="89" spans="1:6" ht="23.25" thickBot="1" x14ac:dyDescent="0.3">
      <c r="A89" s="79" t="s">
        <v>55</v>
      </c>
      <c r="B89" s="83"/>
      <c r="C89" s="100"/>
      <c r="D89" s="118"/>
      <c r="E89" s="84"/>
      <c r="F89" s="85">
        <f>F78+F88</f>
        <v>0</v>
      </c>
    </row>
    <row r="90" spans="1:6" x14ac:dyDescent="0.25">
      <c r="A90" s="87"/>
      <c r="B90" s="88"/>
      <c r="C90" s="101"/>
      <c r="D90" s="119"/>
      <c r="E90" s="89"/>
      <c r="F90" s="88"/>
    </row>
    <row r="91" spans="1:6" ht="15.75" thickBot="1" x14ac:dyDescent="0.3">
      <c r="A91" s="87"/>
      <c r="B91" s="88"/>
      <c r="C91" s="101"/>
      <c r="D91" s="119"/>
      <c r="E91" s="89"/>
      <c r="F91" s="88"/>
    </row>
    <row r="92" spans="1:6" x14ac:dyDescent="0.25">
      <c r="A92" s="16" t="s">
        <v>23</v>
      </c>
      <c r="B92" s="17"/>
      <c r="C92" s="101"/>
      <c r="D92" s="119"/>
      <c r="E92" s="89"/>
      <c r="F92" s="88"/>
    </row>
    <row r="93" spans="1:6" x14ac:dyDescent="0.25">
      <c r="A93" s="9" t="s">
        <v>0</v>
      </c>
      <c r="B93" s="75" t="s">
        <v>2</v>
      </c>
      <c r="C93" s="101"/>
      <c r="D93" s="119"/>
      <c r="E93" s="89"/>
      <c r="F93" s="88"/>
    </row>
    <row r="94" spans="1:6" x14ac:dyDescent="0.25">
      <c r="A94" s="9" t="s">
        <v>22</v>
      </c>
      <c r="B94" s="77">
        <v>82</v>
      </c>
      <c r="C94" s="101"/>
      <c r="D94" s="119"/>
      <c r="E94" s="89"/>
      <c r="F94" s="88"/>
    </row>
    <row r="95" spans="1:6" x14ac:dyDescent="0.25">
      <c r="A95" s="9" t="s">
        <v>56</v>
      </c>
      <c r="B95" s="77">
        <v>12</v>
      </c>
      <c r="C95" s="101"/>
      <c r="D95" s="119"/>
      <c r="E95" s="89"/>
      <c r="F95" s="88"/>
    </row>
    <row r="96" spans="1:6" x14ac:dyDescent="0.25">
      <c r="A96" s="9" t="s">
        <v>24</v>
      </c>
      <c r="B96" s="77">
        <v>981</v>
      </c>
      <c r="C96" s="101"/>
      <c r="D96" s="119"/>
      <c r="E96" s="89"/>
      <c r="F96" s="88"/>
    </row>
    <row r="97" spans="1:6" ht="15.75" thickBot="1" x14ac:dyDescent="0.3">
      <c r="A97" s="55" t="s">
        <v>25</v>
      </c>
      <c r="B97" s="94">
        <v>847.78300000000002</v>
      </c>
      <c r="C97" s="101"/>
      <c r="D97" s="119"/>
      <c r="E97" s="89"/>
      <c r="F97" s="88"/>
    </row>
    <row r="98" spans="1:6" ht="15.75" thickBot="1" x14ac:dyDescent="0.3">
      <c r="A98" s="87"/>
      <c r="B98" s="88"/>
      <c r="C98" s="101"/>
      <c r="D98" s="119"/>
      <c r="E98" s="89"/>
      <c r="F98" s="88"/>
    </row>
    <row r="99" spans="1:6" s="110" customFormat="1" ht="15.75" thickBot="1" x14ac:dyDescent="0.3">
      <c r="A99" s="70" t="s">
        <v>10</v>
      </c>
      <c r="B99" s="71" t="s">
        <v>27</v>
      </c>
      <c r="C99" s="71" t="s">
        <v>12</v>
      </c>
      <c r="D99" s="117" t="s">
        <v>13</v>
      </c>
      <c r="E99" s="71" t="s">
        <v>14</v>
      </c>
      <c r="F99" s="72" t="s">
        <v>15</v>
      </c>
    </row>
    <row r="100" spans="1:6" x14ac:dyDescent="0.25">
      <c r="A100" s="50" t="s">
        <v>52</v>
      </c>
      <c r="B100" s="51">
        <f>B97</f>
        <v>847.78300000000002</v>
      </c>
      <c r="C100" s="6"/>
      <c r="D100" s="128">
        <f>B100*C100</f>
        <v>0</v>
      </c>
      <c r="E100" s="53">
        <f t="shared" ref="E100" si="18">D100*23/100</f>
        <v>0</v>
      </c>
      <c r="F100" s="54">
        <f t="shared" ref="F100" si="19">D100+E100</f>
        <v>0</v>
      </c>
    </row>
    <row r="101" spans="1:6" ht="15.75" thickBot="1" x14ac:dyDescent="0.3">
      <c r="A101" s="67"/>
      <c r="B101" s="66"/>
      <c r="C101" s="97"/>
      <c r="D101" s="111"/>
      <c r="E101" s="66"/>
      <c r="F101" s="68"/>
    </row>
    <row r="102" spans="1:6" x14ac:dyDescent="0.25">
      <c r="A102" s="50" t="s">
        <v>34</v>
      </c>
      <c r="B102" s="51">
        <f>B97*1000</f>
        <v>847783</v>
      </c>
      <c r="C102" s="52"/>
      <c r="D102" s="113">
        <f t="shared" ref="D102:D107" si="20">B102*C102</f>
        <v>0</v>
      </c>
      <c r="E102" s="53">
        <f t="shared" ref="E102:E107" si="21">D102*23/100</f>
        <v>0</v>
      </c>
      <c r="F102" s="54">
        <f t="shared" ref="F102:F107" si="22">D102+E102</f>
        <v>0</v>
      </c>
    </row>
    <row r="103" spans="1:6" x14ac:dyDescent="0.25">
      <c r="A103" s="9" t="s">
        <v>35</v>
      </c>
      <c r="B103" s="13">
        <f>B97*1000</f>
        <v>847783</v>
      </c>
      <c r="C103" s="10"/>
      <c r="D103" s="114">
        <f t="shared" si="20"/>
        <v>0</v>
      </c>
      <c r="E103" s="11">
        <f t="shared" si="21"/>
        <v>0</v>
      </c>
      <c r="F103" s="12">
        <f t="shared" si="22"/>
        <v>0</v>
      </c>
    </row>
    <row r="104" spans="1:6" x14ac:dyDescent="0.25">
      <c r="A104" s="9" t="s">
        <v>18</v>
      </c>
      <c r="B104" s="10">
        <f>B96*B95</f>
        <v>11772</v>
      </c>
      <c r="C104" s="10"/>
      <c r="D104" s="114">
        <f t="shared" si="20"/>
        <v>0</v>
      </c>
      <c r="E104" s="11">
        <f t="shared" si="21"/>
        <v>0</v>
      </c>
      <c r="F104" s="12">
        <f t="shared" si="22"/>
        <v>0</v>
      </c>
    </row>
    <row r="105" spans="1:6" x14ac:dyDescent="0.25">
      <c r="A105" s="9" t="s">
        <v>19</v>
      </c>
      <c r="B105" s="10">
        <f>B96*B95</f>
        <v>11772</v>
      </c>
      <c r="C105" s="10"/>
      <c r="D105" s="114">
        <f t="shared" si="20"/>
        <v>0</v>
      </c>
      <c r="E105" s="11">
        <f t="shared" si="21"/>
        <v>0</v>
      </c>
      <c r="F105" s="12">
        <f t="shared" si="22"/>
        <v>0</v>
      </c>
    </row>
    <row r="106" spans="1:6" x14ac:dyDescent="0.25">
      <c r="A106" s="9" t="s">
        <v>20</v>
      </c>
      <c r="B106" s="10">
        <f>B94*B95</f>
        <v>984</v>
      </c>
      <c r="C106" s="10"/>
      <c r="D106" s="114">
        <f t="shared" si="20"/>
        <v>0</v>
      </c>
      <c r="E106" s="11">
        <f t="shared" si="21"/>
        <v>0</v>
      </c>
      <c r="F106" s="12">
        <f t="shared" si="22"/>
        <v>0</v>
      </c>
    </row>
    <row r="107" spans="1:6" x14ac:dyDescent="0.25">
      <c r="A107" s="9" t="s">
        <v>21</v>
      </c>
      <c r="B107" s="13">
        <f>B97</f>
        <v>847.78300000000002</v>
      </c>
      <c r="C107" s="10"/>
      <c r="D107" s="114">
        <f t="shared" si="20"/>
        <v>0</v>
      </c>
      <c r="E107" s="11">
        <f t="shared" si="21"/>
        <v>0</v>
      </c>
      <c r="F107" s="12">
        <f t="shared" si="22"/>
        <v>0</v>
      </c>
    </row>
    <row r="108" spans="1:6" x14ac:dyDescent="0.25">
      <c r="A108" s="9" t="s">
        <v>54</v>
      </c>
      <c r="B108" s="14"/>
      <c r="C108" s="10"/>
      <c r="D108" s="114">
        <f>SUM(D102:D107)</f>
        <v>0</v>
      </c>
      <c r="E108" s="11">
        <f>SUM(E102:E107)</f>
        <v>0</v>
      </c>
      <c r="F108" s="12">
        <f>SUM(F102:F107)</f>
        <v>0</v>
      </c>
    </row>
    <row r="109" spans="1:6" ht="23.25" thickBot="1" x14ac:dyDescent="0.3">
      <c r="A109" s="79" t="s">
        <v>55</v>
      </c>
      <c r="B109" s="83"/>
      <c r="C109" s="100"/>
      <c r="D109" s="118"/>
      <c r="E109" s="84"/>
      <c r="F109" s="85">
        <f>F100+F108</f>
        <v>0</v>
      </c>
    </row>
    <row r="110" spans="1:6" ht="15.75" thickBot="1" x14ac:dyDescent="0.3">
      <c r="A110" s="58"/>
      <c r="B110" s="58"/>
      <c r="C110" s="97"/>
      <c r="D110" s="112"/>
      <c r="E110" s="95"/>
      <c r="F110" s="95"/>
    </row>
    <row r="111" spans="1:6" x14ac:dyDescent="0.25">
      <c r="A111" s="16" t="s">
        <v>23</v>
      </c>
      <c r="B111" s="17"/>
      <c r="C111" s="97"/>
      <c r="D111" s="112"/>
      <c r="E111" s="95"/>
      <c r="F111" s="95"/>
    </row>
    <row r="112" spans="1:6" x14ac:dyDescent="0.25">
      <c r="A112" s="9" t="s">
        <v>0</v>
      </c>
      <c r="B112" s="75" t="s">
        <v>3</v>
      </c>
      <c r="C112" s="97"/>
      <c r="D112" s="112"/>
      <c r="E112" s="95"/>
      <c r="F112" s="95"/>
    </row>
    <row r="113" spans="1:6" x14ac:dyDescent="0.25">
      <c r="A113" s="9" t="s">
        <v>22</v>
      </c>
      <c r="B113" s="77">
        <v>38</v>
      </c>
      <c r="C113" s="97"/>
      <c r="D113" s="112"/>
      <c r="E113" s="95"/>
      <c r="F113" s="95"/>
    </row>
    <row r="114" spans="1:6" x14ac:dyDescent="0.25">
      <c r="A114" s="9" t="s">
        <v>56</v>
      </c>
      <c r="B114" s="77">
        <v>12</v>
      </c>
      <c r="C114" s="97"/>
      <c r="D114" s="112"/>
      <c r="E114" s="95"/>
      <c r="F114" s="95"/>
    </row>
    <row r="115" spans="1:6" x14ac:dyDescent="0.25">
      <c r="A115" s="9" t="s">
        <v>24</v>
      </c>
      <c r="B115" s="77">
        <v>638</v>
      </c>
      <c r="C115" s="97"/>
      <c r="D115" s="112"/>
      <c r="E115" s="95"/>
      <c r="F115" s="95"/>
    </row>
    <row r="116" spans="1:6" x14ac:dyDescent="0.25">
      <c r="A116" s="9" t="s">
        <v>25</v>
      </c>
      <c r="B116" s="77">
        <f>SUM(B117:B118)</f>
        <v>1050.81</v>
      </c>
      <c r="C116" s="97"/>
      <c r="D116" s="112"/>
      <c r="E116" s="95"/>
      <c r="F116" s="95"/>
    </row>
    <row r="117" spans="1:6" x14ac:dyDescent="0.25">
      <c r="A117" s="9" t="s">
        <v>31</v>
      </c>
      <c r="B117" s="77">
        <v>335.84</v>
      </c>
      <c r="C117" s="97"/>
      <c r="D117" s="112"/>
      <c r="E117" s="95"/>
      <c r="F117" s="95"/>
    </row>
    <row r="118" spans="1:6" ht="15.75" thickBot="1" x14ac:dyDescent="0.3">
      <c r="A118" s="55" t="s">
        <v>32</v>
      </c>
      <c r="B118" s="78">
        <v>714.97</v>
      </c>
      <c r="C118" s="97"/>
      <c r="D118" s="112"/>
      <c r="E118" s="95"/>
      <c r="F118" s="95"/>
    </row>
    <row r="119" spans="1:6" ht="15.75" thickBot="1" x14ac:dyDescent="0.3"/>
    <row r="120" spans="1:6" s="110" customFormat="1" ht="15.75" thickBot="1" x14ac:dyDescent="0.3">
      <c r="A120" s="70" t="s">
        <v>10</v>
      </c>
      <c r="B120" s="71" t="s">
        <v>27</v>
      </c>
      <c r="C120" s="71" t="s">
        <v>12</v>
      </c>
      <c r="D120" s="117" t="s">
        <v>13</v>
      </c>
      <c r="E120" s="71" t="s">
        <v>14</v>
      </c>
      <c r="F120" s="72" t="s">
        <v>15</v>
      </c>
    </row>
    <row r="121" spans="1:6" x14ac:dyDescent="0.25">
      <c r="A121" s="50" t="s">
        <v>52</v>
      </c>
      <c r="B121" s="51">
        <f>B116</f>
        <v>1050.81</v>
      </c>
      <c r="C121" s="6"/>
      <c r="D121" s="128">
        <f>B121*C121</f>
        <v>0</v>
      </c>
      <c r="E121" s="53">
        <f t="shared" ref="E121" si="23">D121*23/100</f>
        <v>0</v>
      </c>
      <c r="F121" s="54">
        <f t="shared" ref="F121" si="24">D121+E121</f>
        <v>0</v>
      </c>
    </row>
    <row r="122" spans="1:6" ht="15.75" thickBot="1" x14ac:dyDescent="0.3">
      <c r="A122" s="67"/>
      <c r="B122" s="66"/>
      <c r="C122" s="97"/>
      <c r="D122" s="111"/>
      <c r="E122" s="66"/>
      <c r="F122" s="68"/>
    </row>
    <row r="123" spans="1:6" x14ac:dyDescent="0.25">
      <c r="A123" s="50" t="s">
        <v>36</v>
      </c>
      <c r="B123" s="51">
        <f>B117*1000</f>
        <v>335840</v>
      </c>
      <c r="C123" s="52"/>
      <c r="D123" s="113">
        <f t="shared" ref="D123:D129" si="25">B123*C123</f>
        <v>0</v>
      </c>
      <c r="E123" s="53">
        <f t="shared" ref="E123:E129" si="26">D123*23/100</f>
        <v>0</v>
      </c>
      <c r="F123" s="54">
        <f t="shared" ref="F123:F129" si="27">D123+E123</f>
        <v>0</v>
      </c>
    </row>
    <row r="124" spans="1:6" x14ac:dyDescent="0.25">
      <c r="A124" s="4" t="s">
        <v>37</v>
      </c>
      <c r="B124" s="5">
        <f>B118*1000</f>
        <v>714970</v>
      </c>
      <c r="C124" s="6"/>
      <c r="D124" s="121">
        <f t="shared" si="25"/>
        <v>0</v>
      </c>
      <c r="E124" s="7">
        <f t="shared" si="26"/>
        <v>0</v>
      </c>
      <c r="F124" s="8">
        <f t="shared" si="27"/>
        <v>0</v>
      </c>
    </row>
    <row r="125" spans="1:6" x14ac:dyDescent="0.25">
      <c r="A125" s="9" t="s">
        <v>35</v>
      </c>
      <c r="B125" s="13">
        <f>B116*1000</f>
        <v>1050810</v>
      </c>
      <c r="C125" s="10"/>
      <c r="D125" s="114">
        <f t="shared" si="25"/>
        <v>0</v>
      </c>
      <c r="E125" s="11">
        <f t="shared" si="26"/>
        <v>0</v>
      </c>
      <c r="F125" s="12">
        <f t="shared" si="27"/>
        <v>0</v>
      </c>
    </row>
    <row r="126" spans="1:6" x14ac:dyDescent="0.25">
      <c r="A126" s="9" t="s">
        <v>18</v>
      </c>
      <c r="B126" s="10">
        <f>B115*B114</f>
        <v>7656</v>
      </c>
      <c r="C126" s="10"/>
      <c r="D126" s="114">
        <f t="shared" si="25"/>
        <v>0</v>
      </c>
      <c r="E126" s="11">
        <f t="shared" si="26"/>
        <v>0</v>
      </c>
      <c r="F126" s="12">
        <f t="shared" si="27"/>
        <v>0</v>
      </c>
    </row>
    <row r="127" spans="1:6" x14ac:dyDescent="0.25">
      <c r="A127" s="9" t="s">
        <v>19</v>
      </c>
      <c r="B127" s="10">
        <f>B115*B114</f>
        <v>7656</v>
      </c>
      <c r="C127" s="10"/>
      <c r="D127" s="114">
        <f t="shared" si="25"/>
        <v>0</v>
      </c>
      <c r="E127" s="11">
        <f t="shared" si="26"/>
        <v>0</v>
      </c>
      <c r="F127" s="12">
        <f t="shared" si="27"/>
        <v>0</v>
      </c>
    </row>
    <row r="128" spans="1:6" x14ac:dyDescent="0.25">
      <c r="A128" s="9" t="s">
        <v>20</v>
      </c>
      <c r="B128" s="10">
        <f>B113*B114</f>
        <v>456</v>
      </c>
      <c r="C128" s="10"/>
      <c r="D128" s="114">
        <f t="shared" si="25"/>
        <v>0</v>
      </c>
      <c r="E128" s="11">
        <f t="shared" si="26"/>
        <v>0</v>
      </c>
      <c r="F128" s="12">
        <f t="shared" si="27"/>
        <v>0</v>
      </c>
    </row>
    <row r="129" spans="1:6" x14ac:dyDescent="0.25">
      <c r="A129" s="9" t="s">
        <v>21</v>
      </c>
      <c r="B129" s="13">
        <f>B116</f>
        <v>1050.81</v>
      </c>
      <c r="C129" s="10"/>
      <c r="D129" s="114">
        <f t="shared" si="25"/>
        <v>0</v>
      </c>
      <c r="E129" s="11">
        <f t="shared" si="26"/>
        <v>0</v>
      </c>
      <c r="F129" s="12">
        <f t="shared" si="27"/>
        <v>0</v>
      </c>
    </row>
    <row r="130" spans="1:6" x14ac:dyDescent="0.25">
      <c r="A130" s="9" t="s">
        <v>54</v>
      </c>
      <c r="B130" s="14"/>
      <c r="C130" s="10"/>
      <c r="D130" s="114">
        <f>SUM(D123:D129)</f>
        <v>0</v>
      </c>
      <c r="E130" s="11">
        <f>SUM(E123:E129)</f>
        <v>0</v>
      </c>
      <c r="F130" s="12">
        <f>SUM(F123:F129)</f>
        <v>0</v>
      </c>
    </row>
    <row r="131" spans="1:6" ht="23.25" thickBot="1" x14ac:dyDescent="0.3">
      <c r="A131" s="79" t="s">
        <v>55</v>
      </c>
      <c r="B131" s="83"/>
      <c r="C131" s="100"/>
      <c r="D131" s="118"/>
      <c r="E131" s="84"/>
      <c r="F131" s="85">
        <f>F121+F130</f>
        <v>0</v>
      </c>
    </row>
    <row r="132" spans="1:6" ht="15.75" thickBot="1" x14ac:dyDescent="0.3">
      <c r="A132" s="87"/>
      <c r="B132" s="88"/>
      <c r="C132" s="101"/>
      <c r="D132" s="119"/>
      <c r="E132" s="89"/>
      <c r="F132" s="88"/>
    </row>
    <row r="133" spans="1:6" x14ac:dyDescent="0.25">
      <c r="A133" s="16" t="s">
        <v>23</v>
      </c>
      <c r="B133" s="17"/>
      <c r="C133" s="101"/>
      <c r="D133" s="119"/>
      <c r="E133" s="89"/>
      <c r="F133" s="88"/>
    </row>
    <row r="134" spans="1:6" x14ac:dyDescent="0.25">
      <c r="A134" s="9" t="s">
        <v>0</v>
      </c>
      <c r="B134" s="75" t="s">
        <v>1</v>
      </c>
      <c r="C134" s="101"/>
      <c r="D134" s="119"/>
      <c r="E134" s="89"/>
      <c r="F134" s="88"/>
    </row>
    <row r="135" spans="1:6" x14ac:dyDescent="0.25">
      <c r="A135" s="9" t="s">
        <v>22</v>
      </c>
      <c r="B135" s="77">
        <v>29</v>
      </c>
      <c r="C135" s="101"/>
      <c r="D135" s="119"/>
      <c r="E135" s="89"/>
      <c r="F135" s="88"/>
    </row>
    <row r="136" spans="1:6" x14ac:dyDescent="0.25">
      <c r="A136" s="9" t="s">
        <v>56</v>
      </c>
      <c r="B136" s="77">
        <v>12</v>
      </c>
      <c r="C136" s="101"/>
      <c r="D136" s="119"/>
      <c r="E136" s="89"/>
      <c r="F136" s="88"/>
    </row>
    <row r="137" spans="1:6" x14ac:dyDescent="0.25">
      <c r="A137" s="9" t="s">
        <v>24</v>
      </c>
      <c r="B137" s="77">
        <v>2169</v>
      </c>
      <c r="C137" s="101"/>
      <c r="D137" s="119"/>
      <c r="E137" s="89"/>
      <c r="F137" s="88"/>
    </row>
    <row r="138" spans="1:6" ht="15.75" thickBot="1" x14ac:dyDescent="0.3">
      <c r="A138" s="55" t="s">
        <v>25</v>
      </c>
      <c r="B138" s="78">
        <v>3608.98</v>
      </c>
      <c r="C138" s="101"/>
      <c r="D138" s="119"/>
      <c r="E138" s="89"/>
      <c r="F138" s="88"/>
    </row>
    <row r="139" spans="1:6" ht="15.75" thickBot="1" x14ac:dyDescent="0.3">
      <c r="A139" s="87"/>
      <c r="B139" s="88"/>
      <c r="C139" s="101"/>
      <c r="D139" s="119"/>
      <c r="E139" s="89"/>
      <c r="F139" s="88"/>
    </row>
    <row r="140" spans="1:6" s="110" customFormat="1" ht="15.75" thickBot="1" x14ac:dyDescent="0.3">
      <c r="A140" s="70" t="s">
        <v>10</v>
      </c>
      <c r="B140" s="71" t="s">
        <v>27</v>
      </c>
      <c r="C140" s="71" t="s">
        <v>12</v>
      </c>
      <c r="D140" s="117" t="s">
        <v>13</v>
      </c>
      <c r="E140" s="71" t="s">
        <v>14</v>
      </c>
      <c r="F140" s="72" t="s">
        <v>15</v>
      </c>
    </row>
    <row r="141" spans="1:6" x14ac:dyDescent="0.25">
      <c r="A141" s="50" t="s">
        <v>52</v>
      </c>
      <c r="B141" s="51">
        <f>B138</f>
        <v>3608.98</v>
      </c>
      <c r="C141" s="6"/>
      <c r="D141" s="128">
        <f>B141*C141</f>
        <v>0</v>
      </c>
      <c r="E141" s="53">
        <f t="shared" ref="E141" si="28">D141*23/100</f>
        <v>0</v>
      </c>
      <c r="F141" s="54">
        <f t="shared" ref="F141" si="29">D141+E141</f>
        <v>0</v>
      </c>
    </row>
    <row r="142" spans="1:6" ht="15.75" thickBot="1" x14ac:dyDescent="0.3">
      <c r="A142" s="67"/>
      <c r="B142" s="66"/>
      <c r="C142" s="97"/>
      <c r="D142" s="111"/>
      <c r="E142" s="66"/>
      <c r="F142" s="68"/>
    </row>
    <row r="143" spans="1:6" x14ac:dyDescent="0.25">
      <c r="A143" s="50" t="s">
        <v>34</v>
      </c>
      <c r="B143" s="51">
        <f>B138*1000</f>
        <v>3608980</v>
      </c>
      <c r="C143" s="52"/>
      <c r="D143" s="113">
        <f t="shared" ref="D143:D148" si="30">B143*C143</f>
        <v>0</v>
      </c>
      <c r="E143" s="53">
        <f t="shared" ref="E143:E148" si="31">D143*23/100</f>
        <v>0</v>
      </c>
      <c r="F143" s="54">
        <f t="shared" ref="F143:F148" si="32">D143+E143</f>
        <v>0</v>
      </c>
    </row>
    <row r="144" spans="1:6" x14ac:dyDescent="0.25">
      <c r="A144" s="9" t="s">
        <v>35</v>
      </c>
      <c r="B144" s="13">
        <f>B138*1000</f>
        <v>3608980</v>
      </c>
      <c r="C144" s="10"/>
      <c r="D144" s="114">
        <f t="shared" si="30"/>
        <v>0</v>
      </c>
      <c r="E144" s="11">
        <f t="shared" si="31"/>
        <v>0</v>
      </c>
      <c r="F144" s="12">
        <f t="shared" si="32"/>
        <v>0</v>
      </c>
    </row>
    <row r="145" spans="1:6" x14ac:dyDescent="0.25">
      <c r="A145" s="9" t="s">
        <v>18</v>
      </c>
      <c r="B145" s="10">
        <f>B137*B136</f>
        <v>26028</v>
      </c>
      <c r="C145" s="10"/>
      <c r="D145" s="114">
        <f t="shared" si="30"/>
        <v>0</v>
      </c>
      <c r="E145" s="11">
        <f t="shared" si="31"/>
        <v>0</v>
      </c>
      <c r="F145" s="12">
        <f t="shared" si="32"/>
        <v>0</v>
      </c>
    </row>
    <row r="146" spans="1:6" x14ac:dyDescent="0.25">
      <c r="A146" s="9" t="s">
        <v>19</v>
      </c>
      <c r="B146" s="10">
        <f>B137*B136</f>
        <v>26028</v>
      </c>
      <c r="C146" s="10"/>
      <c r="D146" s="114">
        <f t="shared" si="30"/>
        <v>0</v>
      </c>
      <c r="E146" s="11">
        <f t="shared" si="31"/>
        <v>0</v>
      </c>
      <c r="F146" s="12">
        <f t="shared" si="32"/>
        <v>0</v>
      </c>
    </row>
    <row r="147" spans="1:6" x14ac:dyDescent="0.25">
      <c r="A147" s="9" t="s">
        <v>20</v>
      </c>
      <c r="B147" s="10">
        <f>B135*B136</f>
        <v>348</v>
      </c>
      <c r="C147" s="10"/>
      <c r="D147" s="114">
        <f t="shared" si="30"/>
        <v>0</v>
      </c>
      <c r="E147" s="11">
        <f t="shared" si="31"/>
        <v>0</v>
      </c>
      <c r="F147" s="12">
        <f t="shared" si="32"/>
        <v>0</v>
      </c>
    </row>
    <row r="148" spans="1:6" x14ac:dyDescent="0.25">
      <c r="A148" s="9" t="s">
        <v>21</v>
      </c>
      <c r="B148" s="13">
        <f>B138</f>
        <v>3608.98</v>
      </c>
      <c r="C148" s="10"/>
      <c r="D148" s="114">
        <f t="shared" si="30"/>
        <v>0</v>
      </c>
      <c r="E148" s="11">
        <f t="shared" si="31"/>
        <v>0</v>
      </c>
      <c r="F148" s="12">
        <f t="shared" si="32"/>
        <v>0</v>
      </c>
    </row>
    <row r="149" spans="1:6" x14ac:dyDescent="0.25">
      <c r="A149" s="9" t="s">
        <v>54</v>
      </c>
      <c r="B149" s="14"/>
      <c r="C149" s="10"/>
      <c r="D149" s="114">
        <f>SUM(D142:D148)</f>
        <v>0</v>
      </c>
      <c r="E149" s="11">
        <f>SUM(E142:E148)</f>
        <v>0</v>
      </c>
      <c r="F149" s="12">
        <f>SUM(F142:F148)</f>
        <v>0</v>
      </c>
    </row>
    <row r="150" spans="1:6" ht="23.25" thickBot="1" x14ac:dyDescent="0.3">
      <c r="A150" s="79" t="s">
        <v>55</v>
      </c>
      <c r="B150" s="83"/>
      <c r="C150" s="100"/>
      <c r="D150" s="118"/>
      <c r="E150" s="84"/>
      <c r="F150" s="85">
        <f>F141+F149</f>
        <v>0</v>
      </c>
    </row>
    <row r="152" spans="1:6" ht="15.75" thickBot="1" x14ac:dyDescent="0.3"/>
    <row r="153" spans="1:6" x14ac:dyDescent="0.25">
      <c r="A153" s="16" t="s">
        <v>23</v>
      </c>
      <c r="B153" s="17"/>
    </row>
    <row r="154" spans="1:6" x14ac:dyDescent="0.25">
      <c r="A154" s="9" t="s">
        <v>0</v>
      </c>
      <c r="B154" s="75" t="s">
        <v>6</v>
      </c>
    </row>
    <row r="155" spans="1:6" x14ac:dyDescent="0.25">
      <c r="A155" s="9" t="s">
        <v>22</v>
      </c>
      <c r="B155" s="77">
        <v>9</v>
      </c>
    </row>
    <row r="156" spans="1:6" x14ac:dyDescent="0.25">
      <c r="A156" s="9" t="s">
        <v>56</v>
      </c>
      <c r="B156" s="77">
        <v>12</v>
      </c>
    </row>
    <row r="157" spans="1:6" x14ac:dyDescent="0.25">
      <c r="A157" s="9" t="s">
        <v>24</v>
      </c>
      <c r="B157" s="77">
        <v>706</v>
      </c>
    </row>
    <row r="158" spans="1:6" x14ac:dyDescent="0.25">
      <c r="A158" s="9" t="s">
        <v>25</v>
      </c>
      <c r="B158" s="77">
        <f>SUM(B159:B160)</f>
        <v>1518.7</v>
      </c>
    </row>
    <row r="159" spans="1:6" x14ac:dyDescent="0.25">
      <c r="A159" s="9" t="s">
        <v>31</v>
      </c>
      <c r="B159" s="77">
        <v>455.75</v>
      </c>
    </row>
    <row r="160" spans="1:6" ht="15.75" thickBot="1" x14ac:dyDescent="0.3">
      <c r="A160" s="55" t="s">
        <v>32</v>
      </c>
      <c r="B160" s="78">
        <v>1062.95</v>
      </c>
    </row>
    <row r="161" spans="1:6" ht="15.75" thickBot="1" x14ac:dyDescent="0.3"/>
    <row r="162" spans="1:6" s="110" customFormat="1" ht="15.75" thickBot="1" x14ac:dyDescent="0.3">
      <c r="A162" s="70" t="s">
        <v>10</v>
      </c>
      <c r="B162" s="71" t="s">
        <v>27</v>
      </c>
      <c r="C162" s="71" t="s">
        <v>12</v>
      </c>
      <c r="D162" s="117" t="s">
        <v>13</v>
      </c>
      <c r="E162" s="71" t="s">
        <v>14</v>
      </c>
      <c r="F162" s="72" t="s">
        <v>15</v>
      </c>
    </row>
    <row r="163" spans="1:6" x14ac:dyDescent="0.25">
      <c r="A163" s="50" t="s">
        <v>52</v>
      </c>
      <c r="B163" s="51">
        <f>B158</f>
        <v>1518.7</v>
      </c>
      <c r="C163" s="6"/>
      <c r="D163" s="128">
        <f>B163*C163</f>
        <v>0</v>
      </c>
      <c r="E163" s="53">
        <f t="shared" ref="E163" si="33">D163*23/100</f>
        <v>0</v>
      </c>
      <c r="F163" s="54">
        <f t="shared" ref="F163" si="34">D163+E163</f>
        <v>0</v>
      </c>
    </row>
    <row r="164" spans="1:6" ht="15.75" thickBot="1" x14ac:dyDescent="0.3">
      <c r="A164" s="67"/>
      <c r="B164" s="66"/>
      <c r="C164" s="97"/>
      <c r="D164" s="111"/>
      <c r="E164" s="66"/>
      <c r="F164" s="68"/>
    </row>
    <row r="165" spans="1:6" x14ac:dyDescent="0.25">
      <c r="A165" s="50" t="s">
        <v>36</v>
      </c>
      <c r="B165" s="51">
        <f>B159*1000</f>
        <v>455750</v>
      </c>
      <c r="C165" s="52"/>
      <c r="D165" s="113">
        <f t="shared" ref="D165:D171" si="35">B165*C165</f>
        <v>0</v>
      </c>
      <c r="E165" s="53">
        <f t="shared" ref="E165:E171" si="36">D165*23/100</f>
        <v>0</v>
      </c>
      <c r="F165" s="54">
        <f t="shared" ref="F165:F171" si="37">D165+E165</f>
        <v>0</v>
      </c>
    </row>
    <row r="166" spans="1:6" x14ac:dyDescent="0.25">
      <c r="A166" s="4" t="s">
        <v>37</v>
      </c>
      <c r="B166" s="5">
        <f>B160*1000</f>
        <v>1062950</v>
      </c>
      <c r="C166" s="6"/>
      <c r="D166" s="121">
        <f t="shared" si="35"/>
        <v>0</v>
      </c>
      <c r="E166" s="7">
        <f t="shared" si="36"/>
        <v>0</v>
      </c>
      <c r="F166" s="8">
        <f t="shared" si="37"/>
        <v>0</v>
      </c>
    </row>
    <row r="167" spans="1:6" x14ac:dyDescent="0.25">
      <c r="A167" s="9" t="s">
        <v>35</v>
      </c>
      <c r="B167" s="13">
        <f>B158*1000</f>
        <v>1518700</v>
      </c>
      <c r="C167" s="10"/>
      <c r="D167" s="114">
        <f t="shared" si="35"/>
        <v>0</v>
      </c>
      <c r="E167" s="11">
        <f t="shared" si="36"/>
        <v>0</v>
      </c>
      <c r="F167" s="12">
        <f t="shared" si="37"/>
        <v>0</v>
      </c>
    </row>
    <row r="168" spans="1:6" x14ac:dyDescent="0.25">
      <c r="A168" s="9" t="s">
        <v>18</v>
      </c>
      <c r="B168" s="10">
        <f>B157*B156</f>
        <v>8472</v>
      </c>
      <c r="C168" s="10"/>
      <c r="D168" s="114">
        <f t="shared" si="35"/>
        <v>0</v>
      </c>
      <c r="E168" s="11">
        <f t="shared" si="36"/>
        <v>0</v>
      </c>
      <c r="F168" s="12">
        <f t="shared" si="37"/>
        <v>0</v>
      </c>
    </row>
    <row r="169" spans="1:6" x14ac:dyDescent="0.25">
      <c r="A169" s="9" t="s">
        <v>19</v>
      </c>
      <c r="B169" s="10">
        <f>B157*B156</f>
        <v>8472</v>
      </c>
      <c r="C169" s="10"/>
      <c r="D169" s="114">
        <f t="shared" si="35"/>
        <v>0</v>
      </c>
      <c r="E169" s="11">
        <f t="shared" si="36"/>
        <v>0</v>
      </c>
      <c r="F169" s="12">
        <f t="shared" si="37"/>
        <v>0</v>
      </c>
    </row>
    <row r="170" spans="1:6" x14ac:dyDescent="0.25">
      <c r="A170" s="9" t="s">
        <v>20</v>
      </c>
      <c r="B170" s="10">
        <f>B155*B156</f>
        <v>108</v>
      </c>
      <c r="C170" s="10"/>
      <c r="D170" s="114">
        <f t="shared" si="35"/>
        <v>0</v>
      </c>
      <c r="E170" s="11">
        <f t="shared" si="36"/>
        <v>0</v>
      </c>
      <c r="F170" s="12">
        <f t="shared" si="37"/>
        <v>0</v>
      </c>
    </row>
    <row r="171" spans="1:6" x14ac:dyDescent="0.25">
      <c r="A171" s="9" t="s">
        <v>21</v>
      </c>
      <c r="B171" s="13">
        <f>B158</f>
        <v>1518.7</v>
      </c>
      <c r="C171" s="10"/>
      <c r="D171" s="114">
        <f t="shared" si="35"/>
        <v>0</v>
      </c>
      <c r="E171" s="11">
        <f t="shared" si="36"/>
        <v>0</v>
      </c>
      <c r="F171" s="12">
        <f t="shared" si="37"/>
        <v>0</v>
      </c>
    </row>
    <row r="172" spans="1:6" x14ac:dyDescent="0.25">
      <c r="A172" s="9" t="s">
        <v>54</v>
      </c>
      <c r="B172" s="14"/>
      <c r="C172" s="10"/>
      <c r="D172" s="114">
        <f>SUM(D165:D171)</f>
        <v>0</v>
      </c>
      <c r="E172" s="11">
        <f>SUM(E165:E171)</f>
        <v>0</v>
      </c>
      <c r="F172" s="12">
        <f>SUM(F165:F171)</f>
        <v>0</v>
      </c>
    </row>
    <row r="173" spans="1:6" ht="23.25" thickBot="1" x14ac:dyDescent="0.3">
      <c r="A173" s="79" t="s">
        <v>55</v>
      </c>
      <c r="B173" s="83"/>
      <c r="C173" s="100"/>
      <c r="D173" s="118"/>
      <c r="E173" s="84"/>
      <c r="F173" s="85">
        <f>F163+F172</f>
        <v>0</v>
      </c>
    </row>
    <row r="174" spans="1:6" x14ac:dyDescent="0.25">
      <c r="A174" s="87"/>
      <c r="B174" s="88"/>
      <c r="C174" s="101"/>
      <c r="D174" s="119"/>
      <c r="E174" s="89"/>
      <c r="F174" s="88"/>
    </row>
    <row r="175" spans="1:6" ht="15.75" thickBot="1" x14ac:dyDescent="0.3">
      <c r="A175" s="87"/>
      <c r="B175" s="88"/>
      <c r="C175" s="101"/>
      <c r="D175" s="119"/>
      <c r="E175" s="89"/>
      <c r="F175" s="88"/>
    </row>
    <row r="176" spans="1:6" x14ac:dyDescent="0.25">
      <c r="A176" s="16" t="s">
        <v>23</v>
      </c>
      <c r="B176" s="17"/>
      <c r="C176" s="101"/>
      <c r="D176" s="119"/>
      <c r="E176" s="89"/>
      <c r="F176" s="88"/>
    </row>
    <row r="177" spans="1:6" x14ac:dyDescent="0.25">
      <c r="A177" s="9" t="s">
        <v>0</v>
      </c>
      <c r="B177" s="75" t="s">
        <v>7</v>
      </c>
      <c r="C177" s="101"/>
      <c r="D177" s="119"/>
      <c r="E177" s="89"/>
      <c r="F177" s="88"/>
    </row>
    <row r="178" spans="1:6" x14ac:dyDescent="0.25">
      <c r="A178" s="9" t="s">
        <v>22</v>
      </c>
      <c r="B178" s="77">
        <v>6</v>
      </c>
      <c r="C178" s="101"/>
      <c r="D178" s="119"/>
      <c r="E178" s="89"/>
      <c r="F178" s="88"/>
    </row>
    <row r="179" spans="1:6" x14ac:dyDescent="0.25">
      <c r="A179" s="9" t="s">
        <v>56</v>
      </c>
      <c r="B179" s="77">
        <v>12</v>
      </c>
      <c r="C179" s="101"/>
      <c r="D179" s="119"/>
      <c r="E179" s="89"/>
      <c r="F179" s="88"/>
    </row>
    <row r="180" spans="1:6" x14ac:dyDescent="0.25">
      <c r="A180" s="9" t="s">
        <v>24</v>
      </c>
      <c r="B180" s="77">
        <v>104</v>
      </c>
      <c r="C180" s="101"/>
      <c r="D180" s="119"/>
      <c r="E180" s="89"/>
      <c r="F180" s="88"/>
    </row>
    <row r="181" spans="1:6" ht="15.75" thickBot="1" x14ac:dyDescent="0.3">
      <c r="A181" s="55" t="s">
        <v>25</v>
      </c>
      <c r="B181" s="78">
        <v>98.19</v>
      </c>
      <c r="C181" s="101"/>
      <c r="D181" s="119"/>
      <c r="E181" s="89"/>
      <c r="F181" s="88"/>
    </row>
    <row r="182" spans="1:6" ht="15.75" thickBot="1" x14ac:dyDescent="0.3"/>
    <row r="183" spans="1:6" s="110" customFormat="1" ht="15.75" thickBot="1" x14ac:dyDescent="0.3">
      <c r="A183" s="70" t="s">
        <v>10</v>
      </c>
      <c r="B183" s="71" t="s">
        <v>27</v>
      </c>
      <c r="C183" s="71" t="s">
        <v>12</v>
      </c>
      <c r="D183" s="117" t="s">
        <v>13</v>
      </c>
      <c r="E183" s="71" t="s">
        <v>14</v>
      </c>
      <c r="F183" s="72" t="s">
        <v>15</v>
      </c>
    </row>
    <row r="184" spans="1:6" x14ac:dyDescent="0.25">
      <c r="A184" s="50" t="s">
        <v>52</v>
      </c>
      <c r="B184" s="51">
        <f>B181</f>
        <v>98.19</v>
      </c>
      <c r="C184" s="6"/>
      <c r="D184" s="128">
        <f>B184*C184</f>
        <v>0</v>
      </c>
      <c r="E184" s="53">
        <f t="shared" ref="E184" si="38">D184*23/100</f>
        <v>0</v>
      </c>
      <c r="F184" s="54">
        <f t="shared" ref="F184" si="39">D184+E184</f>
        <v>0</v>
      </c>
    </row>
    <row r="185" spans="1:6" ht="15.75" thickBot="1" x14ac:dyDescent="0.3">
      <c r="A185" s="67"/>
      <c r="B185" s="66"/>
      <c r="C185" s="97"/>
      <c r="D185" s="111"/>
      <c r="E185" s="66"/>
      <c r="F185" s="68"/>
    </row>
    <row r="186" spans="1:6" x14ac:dyDescent="0.25">
      <c r="A186" s="50" t="s">
        <v>38</v>
      </c>
      <c r="B186" s="51">
        <f>B181*1000</f>
        <v>98190</v>
      </c>
      <c r="C186" s="52"/>
      <c r="D186" s="113">
        <f>B186*C186</f>
        <v>0</v>
      </c>
      <c r="E186" s="53">
        <f>D186*23/100</f>
        <v>0</v>
      </c>
      <c r="F186" s="54">
        <f>D186+E186</f>
        <v>0</v>
      </c>
    </row>
    <row r="187" spans="1:6" x14ac:dyDescent="0.25">
      <c r="A187" s="9" t="s">
        <v>35</v>
      </c>
      <c r="B187" s="5">
        <f>B181*1000</f>
        <v>98190</v>
      </c>
      <c r="C187" s="10"/>
      <c r="D187" s="114">
        <f>B187*C187</f>
        <v>0</v>
      </c>
      <c r="E187" s="11">
        <f>D187*23/100</f>
        <v>0</v>
      </c>
      <c r="F187" s="12">
        <f>D187+E187</f>
        <v>0</v>
      </c>
    </row>
    <row r="188" spans="1:6" x14ac:dyDescent="0.25">
      <c r="A188" s="9" t="s">
        <v>18</v>
      </c>
      <c r="B188" s="10">
        <f>B180*B179</f>
        <v>1248</v>
      </c>
      <c r="C188" s="10"/>
      <c r="D188" s="114">
        <f>B188*C188</f>
        <v>0</v>
      </c>
      <c r="E188" s="11">
        <f>D188*23/100</f>
        <v>0</v>
      </c>
      <c r="F188" s="12">
        <f>D188+E188</f>
        <v>0</v>
      </c>
    </row>
    <row r="189" spans="1:6" x14ac:dyDescent="0.25">
      <c r="A189" s="9" t="s">
        <v>19</v>
      </c>
      <c r="B189" s="10">
        <f>B180*B179</f>
        <v>1248</v>
      </c>
      <c r="C189" s="10"/>
      <c r="D189" s="114">
        <f>B189*C189</f>
        <v>0</v>
      </c>
      <c r="E189" s="11">
        <f>D189*23/100</f>
        <v>0</v>
      </c>
      <c r="F189" s="12">
        <f>D189+E189</f>
        <v>0</v>
      </c>
    </row>
    <row r="190" spans="1:6" x14ac:dyDescent="0.25">
      <c r="A190" s="9" t="s">
        <v>20</v>
      </c>
      <c r="B190" s="10">
        <f>B178*B179</f>
        <v>72</v>
      </c>
      <c r="C190" s="10"/>
      <c r="D190" s="114">
        <f>B190*C190</f>
        <v>0</v>
      </c>
      <c r="E190" s="11">
        <f>D190*23/100</f>
        <v>0</v>
      </c>
      <c r="F190" s="12">
        <f>D190+E190</f>
        <v>0</v>
      </c>
    </row>
    <row r="191" spans="1:6" x14ac:dyDescent="0.25">
      <c r="A191" s="9" t="s">
        <v>21</v>
      </c>
      <c r="B191" s="13">
        <f>B181</f>
        <v>98.19</v>
      </c>
      <c r="C191" s="10"/>
      <c r="D191" s="114">
        <f t="shared" ref="D191" si="40">B191*C191</f>
        <v>0</v>
      </c>
      <c r="E191" s="11">
        <f t="shared" ref="E191" si="41">D191*23/100</f>
        <v>0</v>
      </c>
      <c r="F191" s="12">
        <f t="shared" ref="F191" si="42">D191+E191</f>
        <v>0</v>
      </c>
    </row>
    <row r="192" spans="1:6" x14ac:dyDescent="0.25">
      <c r="A192" s="9" t="s">
        <v>54</v>
      </c>
      <c r="B192" s="14"/>
      <c r="C192" s="10"/>
      <c r="D192" s="114">
        <f>SUM(D186:D191)</f>
        <v>0</v>
      </c>
      <c r="E192" s="11">
        <f>SUM(E186:E191)</f>
        <v>0</v>
      </c>
      <c r="F192" s="12">
        <f>SUM(F186:F191)</f>
        <v>0</v>
      </c>
    </row>
    <row r="193" spans="1:6" ht="23.25" thickBot="1" x14ac:dyDescent="0.3">
      <c r="A193" s="79" t="s">
        <v>55</v>
      </c>
      <c r="B193" s="83"/>
      <c r="C193" s="100"/>
      <c r="D193" s="118"/>
      <c r="E193" s="84"/>
      <c r="F193" s="85">
        <f>F184+F192</f>
        <v>0</v>
      </c>
    </row>
    <row r="194" spans="1:6" ht="15.75" thickBot="1" x14ac:dyDescent="0.3">
      <c r="A194" s="87"/>
      <c r="B194" s="88"/>
      <c r="C194" s="101"/>
      <c r="D194" s="119"/>
      <c r="E194" s="89"/>
      <c r="F194" s="88"/>
    </row>
    <row r="195" spans="1:6" x14ac:dyDescent="0.25">
      <c r="A195" s="16" t="s">
        <v>23</v>
      </c>
      <c r="B195" s="17"/>
      <c r="C195" s="101"/>
      <c r="D195" s="119"/>
      <c r="E195" s="89"/>
      <c r="F195" s="88"/>
    </row>
    <row r="196" spans="1:6" x14ac:dyDescent="0.25">
      <c r="A196" s="9" t="s">
        <v>0</v>
      </c>
      <c r="B196" s="75" t="s">
        <v>39</v>
      </c>
      <c r="C196" s="101"/>
      <c r="D196" s="119"/>
      <c r="E196" s="89"/>
      <c r="F196" s="88"/>
    </row>
    <row r="197" spans="1:6" x14ac:dyDescent="0.25">
      <c r="A197" s="9" t="s">
        <v>22</v>
      </c>
      <c r="B197" s="77">
        <v>1</v>
      </c>
      <c r="C197" s="101"/>
      <c r="D197" s="119"/>
      <c r="E197" s="89"/>
      <c r="F197" s="88"/>
    </row>
    <row r="198" spans="1:6" x14ac:dyDescent="0.25">
      <c r="A198" s="9" t="s">
        <v>56</v>
      </c>
      <c r="B198" s="77">
        <v>12</v>
      </c>
      <c r="C198" s="101"/>
      <c r="D198" s="119"/>
      <c r="E198" s="89"/>
      <c r="F198" s="88"/>
    </row>
    <row r="199" spans="1:6" x14ac:dyDescent="0.25">
      <c r="A199" s="9" t="s">
        <v>24</v>
      </c>
      <c r="B199" s="77">
        <v>1</v>
      </c>
      <c r="C199" s="101"/>
      <c r="D199" s="119"/>
      <c r="E199" s="89"/>
      <c r="F199" s="88"/>
    </row>
    <row r="200" spans="1:6" ht="15.75" thickBot="1" x14ac:dyDescent="0.3">
      <c r="A200" s="55" t="s">
        <v>25</v>
      </c>
      <c r="B200" s="78">
        <v>0.1</v>
      </c>
      <c r="C200" s="101"/>
      <c r="D200" s="119"/>
      <c r="E200" s="89"/>
      <c r="F200" s="88"/>
    </row>
    <row r="201" spans="1:6" ht="15.75" thickBot="1" x14ac:dyDescent="0.3">
      <c r="A201" s="87"/>
      <c r="B201" s="88"/>
      <c r="C201" s="101"/>
      <c r="D201" s="119"/>
      <c r="E201" s="89"/>
      <c r="F201" s="88"/>
    </row>
    <row r="202" spans="1:6" s="110" customFormat="1" ht="15.75" thickBot="1" x14ac:dyDescent="0.3">
      <c r="A202" s="70" t="s">
        <v>10</v>
      </c>
      <c r="B202" s="71" t="s">
        <v>27</v>
      </c>
      <c r="C202" s="71" t="s">
        <v>12</v>
      </c>
      <c r="D202" s="117" t="s">
        <v>13</v>
      </c>
      <c r="E202" s="71" t="s">
        <v>14</v>
      </c>
      <c r="F202" s="72" t="s">
        <v>15</v>
      </c>
    </row>
    <row r="203" spans="1:6" x14ac:dyDescent="0.25">
      <c r="A203" s="50" t="s">
        <v>52</v>
      </c>
      <c r="B203" s="51">
        <f>B200</f>
        <v>0.1</v>
      </c>
      <c r="C203" s="6"/>
      <c r="D203" s="128">
        <f>B203*C203</f>
        <v>0</v>
      </c>
      <c r="E203" s="53">
        <f t="shared" ref="E203" si="43">D203*23/100</f>
        <v>0</v>
      </c>
      <c r="F203" s="54">
        <f t="shared" ref="F203" si="44">D203+E203</f>
        <v>0</v>
      </c>
    </row>
    <row r="204" spans="1:6" ht="15.75" thickBot="1" x14ac:dyDescent="0.3">
      <c r="A204" s="67"/>
      <c r="B204" s="66"/>
      <c r="C204" s="97"/>
      <c r="D204" s="111"/>
      <c r="E204" s="66"/>
      <c r="F204" s="68"/>
    </row>
    <row r="205" spans="1:6" x14ac:dyDescent="0.25">
      <c r="A205" s="50" t="s">
        <v>38</v>
      </c>
      <c r="B205" s="51">
        <f>B200*1000</f>
        <v>100</v>
      </c>
      <c r="C205" s="52"/>
      <c r="D205" s="113">
        <f>B205*C205</f>
        <v>0</v>
      </c>
      <c r="E205" s="53">
        <f>D205*23/100</f>
        <v>0</v>
      </c>
      <c r="F205" s="54">
        <f>D205+E205</f>
        <v>0</v>
      </c>
    </row>
    <row r="206" spans="1:6" x14ac:dyDescent="0.25">
      <c r="A206" s="9" t="s">
        <v>35</v>
      </c>
      <c r="B206" s="5">
        <f>B200*1000</f>
        <v>100</v>
      </c>
      <c r="C206" s="10"/>
      <c r="D206" s="114">
        <f>B206*C206</f>
        <v>0</v>
      </c>
      <c r="E206" s="11">
        <f>D206*23/100</f>
        <v>0</v>
      </c>
      <c r="F206" s="12">
        <f>D206+E206</f>
        <v>0</v>
      </c>
    </row>
    <row r="207" spans="1:6" x14ac:dyDescent="0.25">
      <c r="A207" s="9" t="s">
        <v>18</v>
      </c>
      <c r="B207" s="10">
        <f>B199*B198</f>
        <v>12</v>
      </c>
      <c r="C207" s="10"/>
      <c r="D207" s="114">
        <f>B207*C207</f>
        <v>0</v>
      </c>
      <c r="E207" s="11">
        <f>D207*23/100</f>
        <v>0</v>
      </c>
      <c r="F207" s="12">
        <f>D207+E207</f>
        <v>0</v>
      </c>
    </row>
    <row r="208" spans="1:6" x14ac:dyDescent="0.25">
      <c r="A208" s="9" t="s">
        <v>19</v>
      </c>
      <c r="B208" s="10">
        <f>B199*B198</f>
        <v>12</v>
      </c>
      <c r="C208" s="10"/>
      <c r="D208" s="114">
        <f>B208*C208</f>
        <v>0</v>
      </c>
      <c r="E208" s="11">
        <f>D208*23/100</f>
        <v>0</v>
      </c>
      <c r="F208" s="12">
        <f>D208+E208</f>
        <v>0</v>
      </c>
    </row>
    <row r="209" spans="1:6" x14ac:dyDescent="0.25">
      <c r="A209" s="9" t="s">
        <v>20</v>
      </c>
      <c r="B209" s="10">
        <f>B197*B198</f>
        <v>12</v>
      </c>
      <c r="C209" s="10"/>
      <c r="D209" s="114">
        <f>B209*C209</f>
        <v>0</v>
      </c>
      <c r="E209" s="11">
        <f>D209*23/100</f>
        <v>0</v>
      </c>
      <c r="F209" s="12">
        <f>D209+E209</f>
        <v>0</v>
      </c>
    </row>
    <row r="210" spans="1:6" x14ac:dyDescent="0.25">
      <c r="A210" s="9" t="s">
        <v>21</v>
      </c>
      <c r="B210" s="13">
        <f>B200</f>
        <v>0.1</v>
      </c>
      <c r="C210" s="10"/>
      <c r="D210" s="114">
        <f t="shared" ref="D210" si="45">B210*C210</f>
        <v>0</v>
      </c>
      <c r="E210" s="11">
        <f t="shared" ref="E210" si="46">D210*23/100</f>
        <v>0</v>
      </c>
      <c r="F210" s="12">
        <f t="shared" ref="F210" si="47">D210+E210</f>
        <v>0</v>
      </c>
    </row>
    <row r="211" spans="1:6" x14ac:dyDescent="0.25">
      <c r="A211" s="9" t="s">
        <v>54</v>
      </c>
      <c r="B211" s="14"/>
      <c r="C211" s="10"/>
      <c r="D211" s="114">
        <f>SUM(D205:D210)</f>
        <v>0</v>
      </c>
      <c r="E211" s="11">
        <f>SUM(E205:E210)</f>
        <v>0</v>
      </c>
      <c r="F211" s="12">
        <f>SUM(F205:F210)</f>
        <v>0</v>
      </c>
    </row>
    <row r="212" spans="1:6" ht="23.25" thickBot="1" x14ac:dyDescent="0.3">
      <c r="A212" s="79" t="s">
        <v>55</v>
      </c>
      <c r="B212" s="83"/>
      <c r="C212" s="100"/>
      <c r="D212" s="118"/>
      <c r="E212" s="84"/>
      <c r="F212" s="85">
        <f>F203+F211</f>
        <v>0</v>
      </c>
    </row>
    <row r="214" spans="1:6" ht="15.75" thickBot="1" x14ac:dyDescent="0.3"/>
    <row r="215" spans="1:6" x14ac:dyDescent="0.25">
      <c r="A215" s="43" t="s">
        <v>40</v>
      </c>
      <c r="B215" s="48">
        <f>B197+B178+B155+B135+B113+B94+B69+B46+B26+B6</f>
        <v>226</v>
      </c>
      <c r="C215" s="103"/>
      <c r="D215" s="122"/>
      <c r="E215" s="45"/>
      <c r="F215" s="46"/>
    </row>
    <row r="216" spans="1:6" ht="15.75" thickBot="1" x14ac:dyDescent="0.3">
      <c r="A216" s="33" t="s">
        <v>25</v>
      </c>
      <c r="B216" s="44">
        <f>B9+B29+B49+B72+B97+B116+B138+B158+B181+B200</f>
        <v>31859.819999999996</v>
      </c>
      <c r="C216" s="104"/>
      <c r="D216" s="123"/>
      <c r="E216" s="36"/>
      <c r="F216" s="37"/>
    </row>
    <row r="217" spans="1:6" x14ac:dyDescent="0.25">
      <c r="A217" s="23" t="s">
        <v>42</v>
      </c>
      <c r="B217" s="24">
        <f>D20+D40+D63+D88+D108+D130+D149+D172+D192+D211</f>
        <v>0</v>
      </c>
      <c r="C217" s="105"/>
      <c r="D217" s="124"/>
      <c r="E217" s="26"/>
      <c r="F217" s="27"/>
    </row>
    <row r="218" spans="1:6" x14ac:dyDescent="0.25">
      <c r="A218" s="38" t="s">
        <v>41</v>
      </c>
      <c r="B218" s="39">
        <f>D12+D32+D54+D78+D100+D121+D141+D163+D184+D203</f>
        <v>0</v>
      </c>
      <c r="C218" s="106"/>
      <c r="D218" s="125"/>
      <c r="E218" s="41"/>
      <c r="F218" s="42"/>
    </row>
    <row r="219" spans="1:6" x14ac:dyDescent="0.25">
      <c r="A219" s="28" t="s">
        <v>14</v>
      </c>
      <c r="B219" s="29">
        <f>(B217+B218)*23/100</f>
        <v>0</v>
      </c>
      <c r="C219" s="107"/>
      <c r="D219" s="126"/>
      <c r="E219" s="31"/>
      <c r="F219" s="32"/>
    </row>
    <row r="220" spans="1:6" ht="15.75" thickBot="1" x14ac:dyDescent="0.3">
      <c r="A220" s="33" t="s">
        <v>26</v>
      </c>
      <c r="B220" s="34">
        <f>SUM(B217:B219)</f>
        <v>0</v>
      </c>
      <c r="C220" s="108"/>
      <c r="D220" s="123"/>
      <c r="E220" s="36"/>
      <c r="F220" s="96">
        <f>F21+F41+F64+F89+F109+F131+F150+F173+F193+F212</f>
        <v>0</v>
      </c>
    </row>
    <row r="222" spans="1:6" x14ac:dyDescent="0.25">
      <c r="A222" s="21"/>
      <c r="B222" s="49"/>
      <c r="C222" s="109"/>
      <c r="D222" s="127"/>
      <c r="E222" s="22"/>
      <c r="F222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2"/>
  <sheetViews>
    <sheetView topLeftCell="A238" workbookViewId="0">
      <selection activeCell="A2" sqref="A2"/>
    </sheetView>
  </sheetViews>
  <sheetFormatPr defaultRowHeight="15" x14ac:dyDescent="0.25"/>
  <cols>
    <col min="1" max="1" width="47.7109375" customWidth="1"/>
    <col min="2" max="6" width="17.140625" customWidth="1"/>
    <col min="8" max="8" width="12.140625" bestFit="1" customWidth="1"/>
    <col min="257" max="257" width="42.140625" customWidth="1"/>
    <col min="258" max="262" width="17.140625" customWidth="1"/>
    <col min="264" max="264" width="12.140625" bestFit="1" customWidth="1"/>
    <col min="513" max="513" width="42.140625" customWidth="1"/>
    <col min="514" max="518" width="17.140625" customWidth="1"/>
    <col min="520" max="520" width="12.140625" bestFit="1" customWidth="1"/>
    <col min="769" max="769" width="42.140625" customWidth="1"/>
    <col min="770" max="774" width="17.140625" customWidth="1"/>
    <col min="776" max="776" width="12.140625" bestFit="1" customWidth="1"/>
    <col min="1025" max="1025" width="42.140625" customWidth="1"/>
    <col min="1026" max="1030" width="17.140625" customWidth="1"/>
    <col min="1032" max="1032" width="12.140625" bestFit="1" customWidth="1"/>
    <col min="1281" max="1281" width="42.140625" customWidth="1"/>
    <col min="1282" max="1286" width="17.140625" customWidth="1"/>
    <col min="1288" max="1288" width="12.140625" bestFit="1" customWidth="1"/>
    <col min="1537" max="1537" width="42.140625" customWidth="1"/>
    <col min="1538" max="1542" width="17.140625" customWidth="1"/>
    <col min="1544" max="1544" width="12.140625" bestFit="1" customWidth="1"/>
    <col min="1793" max="1793" width="42.140625" customWidth="1"/>
    <col min="1794" max="1798" width="17.140625" customWidth="1"/>
    <col min="1800" max="1800" width="12.140625" bestFit="1" customWidth="1"/>
    <col min="2049" max="2049" width="42.140625" customWidth="1"/>
    <col min="2050" max="2054" width="17.140625" customWidth="1"/>
    <col min="2056" max="2056" width="12.140625" bestFit="1" customWidth="1"/>
    <col min="2305" max="2305" width="42.140625" customWidth="1"/>
    <col min="2306" max="2310" width="17.140625" customWidth="1"/>
    <col min="2312" max="2312" width="12.140625" bestFit="1" customWidth="1"/>
    <col min="2561" max="2561" width="42.140625" customWidth="1"/>
    <col min="2562" max="2566" width="17.140625" customWidth="1"/>
    <col min="2568" max="2568" width="12.140625" bestFit="1" customWidth="1"/>
    <col min="2817" max="2817" width="42.140625" customWidth="1"/>
    <col min="2818" max="2822" width="17.140625" customWidth="1"/>
    <col min="2824" max="2824" width="12.140625" bestFit="1" customWidth="1"/>
    <col min="3073" max="3073" width="42.140625" customWidth="1"/>
    <col min="3074" max="3078" width="17.140625" customWidth="1"/>
    <col min="3080" max="3080" width="12.140625" bestFit="1" customWidth="1"/>
    <col min="3329" max="3329" width="42.140625" customWidth="1"/>
    <col min="3330" max="3334" width="17.140625" customWidth="1"/>
    <col min="3336" max="3336" width="12.140625" bestFit="1" customWidth="1"/>
    <col min="3585" max="3585" width="42.140625" customWidth="1"/>
    <col min="3586" max="3590" width="17.140625" customWidth="1"/>
    <col min="3592" max="3592" width="12.140625" bestFit="1" customWidth="1"/>
    <col min="3841" max="3841" width="42.140625" customWidth="1"/>
    <col min="3842" max="3846" width="17.140625" customWidth="1"/>
    <col min="3848" max="3848" width="12.140625" bestFit="1" customWidth="1"/>
    <col min="4097" max="4097" width="42.140625" customWidth="1"/>
    <col min="4098" max="4102" width="17.140625" customWidth="1"/>
    <col min="4104" max="4104" width="12.140625" bestFit="1" customWidth="1"/>
    <col min="4353" max="4353" width="42.140625" customWidth="1"/>
    <col min="4354" max="4358" width="17.140625" customWidth="1"/>
    <col min="4360" max="4360" width="12.140625" bestFit="1" customWidth="1"/>
    <col min="4609" max="4609" width="42.140625" customWidth="1"/>
    <col min="4610" max="4614" width="17.140625" customWidth="1"/>
    <col min="4616" max="4616" width="12.140625" bestFit="1" customWidth="1"/>
    <col min="4865" max="4865" width="42.140625" customWidth="1"/>
    <col min="4866" max="4870" width="17.140625" customWidth="1"/>
    <col min="4872" max="4872" width="12.140625" bestFit="1" customWidth="1"/>
    <col min="5121" max="5121" width="42.140625" customWidth="1"/>
    <col min="5122" max="5126" width="17.140625" customWidth="1"/>
    <col min="5128" max="5128" width="12.140625" bestFit="1" customWidth="1"/>
    <col min="5377" max="5377" width="42.140625" customWidth="1"/>
    <col min="5378" max="5382" width="17.140625" customWidth="1"/>
    <col min="5384" max="5384" width="12.140625" bestFit="1" customWidth="1"/>
    <col min="5633" max="5633" width="42.140625" customWidth="1"/>
    <col min="5634" max="5638" width="17.140625" customWidth="1"/>
    <col min="5640" max="5640" width="12.140625" bestFit="1" customWidth="1"/>
    <col min="5889" max="5889" width="42.140625" customWidth="1"/>
    <col min="5890" max="5894" width="17.140625" customWidth="1"/>
    <col min="5896" max="5896" width="12.140625" bestFit="1" customWidth="1"/>
    <col min="6145" max="6145" width="42.140625" customWidth="1"/>
    <col min="6146" max="6150" width="17.140625" customWidth="1"/>
    <col min="6152" max="6152" width="12.140625" bestFit="1" customWidth="1"/>
    <col min="6401" max="6401" width="42.140625" customWidth="1"/>
    <col min="6402" max="6406" width="17.140625" customWidth="1"/>
    <col min="6408" max="6408" width="12.140625" bestFit="1" customWidth="1"/>
    <col min="6657" max="6657" width="42.140625" customWidth="1"/>
    <col min="6658" max="6662" width="17.140625" customWidth="1"/>
    <col min="6664" max="6664" width="12.140625" bestFit="1" customWidth="1"/>
    <col min="6913" max="6913" width="42.140625" customWidth="1"/>
    <col min="6914" max="6918" width="17.140625" customWidth="1"/>
    <col min="6920" max="6920" width="12.140625" bestFit="1" customWidth="1"/>
    <col min="7169" max="7169" width="42.140625" customWidth="1"/>
    <col min="7170" max="7174" width="17.140625" customWidth="1"/>
    <col min="7176" max="7176" width="12.140625" bestFit="1" customWidth="1"/>
    <col min="7425" max="7425" width="42.140625" customWidth="1"/>
    <col min="7426" max="7430" width="17.140625" customWidth="1"/>
    <col min="7432" max="7432" width="12.140625" bestFit="1" customWidth="1"/>
    <col min="7681" max="7681" width="42.140625" customWidth="1"/>
    <col min="7682" max="7686" width="17.140625" customWidth="1"/>
    <col min="7688" max="7688" width="12.140625" bestFit="1" customWidth="1"/>
    <col min="7937" max="7937" width="42.140625" customWidth="1"/>
    <col min="7938" max="7942" width="17.140625" customWidth="1"/>
    <col min="7944" max="7944" width="12.140625" bestFit="1" customWidth="1"/>
    <col min="8193" max="8193" width="42.140625" customWidth="1"/>
    <col min="8194" max="8198" width="17.140625" customWidth="1"/>
    <col min="8200" max="8200" width="12.140625" bestFit="1" customWidth="1"/>
    <col min="8449" max="8449" width="42.140625" customWidth="1"/>
    <col min="8450" max="8454" width="17.140625" customWidth="1"/>
    <col min="8456" max="8456" width="12.140625" bestFit="1" customWidth="1"/>
    <col min="8705" max="8705" width="42.140625" customWidth="1"/>
    <col min="8706" max="8710" width="17.140625" customWidth="1"/>
    <col min="8712" max="8712" width="12.140625" bestFit="1" customWidth="1"/>
    <col min="8961" max="8961" width="42.140625" customWidth="1"/>
    <col min="8962" max="8966" width="17.140625" customWidth="1"/>
    <col min="8968" max="8968" width="12.140625" bestFit="1" customWidth="1"/>
    <col min="9217" max="9217" width="42.140625" customWidth="1"/>
    <col min="9218" max="9222" width="17.140625" customWidth="1"/>
    <col min="9224" max="9224" width="12.140625" bestFit="1" customWidth="1"/>
    <col min="9473" max="9473" width="42.140625" customWidth="1"/>
    <col min="9474" max="9478" width="17.140625" customWidth="1"/>
    <col min="9480" max="9480" width="12.140625" bestFit="1" customWidth="1"/>
    <col min="9729" max="9729" width="42.140625" customWidth="1"/>
    <col min="9730" max="9734" width="17.140625" customWidth="1"/>
    <col min="9736" max="9736" width="12.140625" bestFit="1" customWidth="1"/>
    <col min="9985" max="9985" width="42.140625" customWidth="1"/>
    <col min="9986" max="9990" width="17.140625" customWidth="1"/>
    <col min="9992" max="9992" width="12.140625" bestFit="1" customWidth="1"/>
    <col min="10241" max="10241" width="42.140625" customWidth="1"/>
    <col min="10242" max="10246" width="17.140625" customWidth="1"/>
    <col min="10248" max="10248" width="12.140625" bestFit="1" customWidth="1"/>
    <col min="10497" max="10497" width="42.140625" customWidth="1"/>
    <col min="10498" max="10502" width="17.140625" customWidth="1"/>
    <col min="10504" max="10504" width="12.140625" bestFit="1" customWidth="1"/>
    <col min="10753" max="10753" width="42.140625" customWidth="1"/>
    <col min="10754" max="10758" width="17.140625" customWidth="1"/>
    <col min="10760" max="10760" width="12.140625" bestFit="1" customWidth="1"/>
    <col min="11009" max="11009" width="42.140625" customWidth="1"/>
    <col min="11010" max="11014" width="17.140625" customWidth="1"/>
    <col min="11016" max="11016" width="12.140625" bestFit="1" customWidth="1"/>
    <col min="11265" max="11265" width="42.140625" customWidth="1"/>
    <col min="11266" max="11270" width="17.140625" customWidth="1"/>
    <col min="11272" max="11272" width="12.140625" bestFit="1" customWidth="1"/>
    <col min="11521" max="11521" width="42.140625" customWidth="1"/>
    <col min="11522" max="11526" width="17.140625" customWidth="1"/>
    <col min="11528" max="11528" width="12.140625" bestFit="1" customWidth="1"/>
    <col min="11777" max="11777" width="42.140625" customWidth="1"/>
    <col min="11778" max="11782" width="17.140625" customWidth="1"/>
    <col min="11784" max="11784" width="12.140625" bestFit="1" customWidth="1"/>
    <col min="12033" max="12033" width="42.140625" customWidth="1"/>
    <col min="12034" max="12038" width="17.140625" customWidth="1"/>
    <col min="12040" max="12040" width="12.140625" bestFit="1" customWidth="1"/>
    <col min="12289" max="12289" width="42.140625" customWidth="1"/>
    <col min="12290" max="12294" width="17.140625" customWidth="1"/>
    <col min="12296" max="12296" width="12.140625" bestFit="1" customWidth="1"/>
    <col min="12545" max="12545" width="42.140625" customWidth="1"/>
    <col min="12546" max="12550" width="17.140625" customWidth="1"/>
    <col min="12552" max="12552" width="12.140625" bestFit="1" customWidth="1"/>
    <col min="12801" max="12801" width="42.140625" customWidth="1"/>
    <col min="12802" max="12806" width="17.140625" customWidth="1"/>
    <col min="12808" max="12808" width="12.140625" bestFit="1" customWidth="1"/>
    <col min="13057" max="13057" width="42.140625" customWidth="1"/>
    <col min="13058" max="13062" width="17.140625" customWidth="1"/>
    <col min="13064" max="13064" width="12.140625" bestFit="1" customWidth="1"/>
    <col min="13313" max="13313" width="42.140625" customWidth="1"/>
    <col min="13314" max="13318" width="17.140625" customWidth="1"/>
    <col min="13320" max="13320" width="12.140625" bestFit="1" customWidth="1"/>
    <col min="13569" max="13569" width="42.140625" customWidth="1"/>
    <col min="13570" max="13574" width="17.140625" customWidth="1"/>
    <col min="13576" max="13576" width="12.140625" bestFit="1" customWidth="1"/>
    <col min="13825" max="13825" width="42.140625" customWidth="1"/>
    <col min="13826" max="13830" width="17.140625" customWidth="1"/>
    <col min="13832" max="13832" width="12.140625" bestFit="1" customWidth="1"/>
    <col min="14081" max="14081" width="42.140625" customWidth="1"/>
    <col min="14082" max="14086" width="17.140625" customWidth="1"/>
    <col min="14088" max="14088" width="12.140625" bestFit="1" customWidth="1"/>
    <col min="14337" max="14337" width="42.140625" customWidth="1"/>
    <col min="14338" max="14342" width="17.140625" customWidth="1"/>
    <col min="14344" max="14344" width="12.140625" bestFit="1" customWidth="1"/>
    <col min="14593" max="14593" width="42.140625" customWidth="1"/>
    <col min="14594" max="14598" width="17.140625" customWidth="1"/>
    <col min="14600" max="14600" width="12.140625" bestFit="1" customWidth="1"/>
    <col min="14849" max="14849" width="42.140625" customWidth="1"/>
    <col min="14850" max="14854" width="17.140625" customWidth="1"/>
    <col min="14856" max="14856" width="12.140625" bestFit="1" customWidth="1"/>
    <col min="15105" max="15105" width="42.140625" customWidth="1"/>
    <col min="15106" max="15110" width="17.140625" customWidth="1"/>
    <col min="15112" max="15112" width="12.140625" bestFit="1" customWidth="1"/>
    <col min="15361" max="15361" width="42.140625" customWidth="1"/>
    <col min="15362" max="15366" width="17.140625" customWidth="1"/>
    <col min="15368" max="15368" width="12.140625" bestFit="1" customWidth="1"/>
    <col min="15617" max="15617" width="42.140625" customWidth="1"/>
    <col min="15618" max="15622" width="17.140625" customWidth="1"/>
    <col min="15624" max="15624" width="12.140625" bestFit="1" customWidth="1"/>
    <col min="15873" max="15873" width="42.140625" customWidth="1"/>
    <col min="15874" max="15878" width="17.140625" customWidth="1"/>
    <col min="15880" max="15880" width="12.140625" bestFit="1" customWidth="1"/>
    <col min="16129" max="16129" width="42.140625" customWidth="1"/>
    <col min="16130" max="16134" width="17.140625" customWidth="1"/>
    <col min="16136" max="16136" width="12.140625" bestFit="1" customWidth="1"/>
  </cols>
  <sheetData>
    <row r="2" spans="1:6" x14ac:dyDescent="0.25">
      <c r="A2" s="18" t="s">
        <v>53</v>
      </c>
    </row>
    <row r="3" spans="1:6" ht="15.75" thickBot="1" x14ac:dyDescent="0.3"/>
    <row r="4" spans="1:6" x14ac:dyDescent="0.25">
      <c r="A4" s="16" t="s">
        <v>23</v>
      </c>
      <c r="B4" s="17"/>
    </row>
    <row r="5" spans="1:6" x14ac:dyDescent="0.25">
      <c r="A5" s="9" t="s">
        <v>0</v>
      </c>
      <c r="B5" s="75" t="s">
        <v>5</v>
      </c>
    </row>
    <row r="6" spans="1:6" x14ac:dyDescent="0.25">
      <c r="A6" s="9" t="s">
        <v>22</v>
      </c>
      <c r="B6" s="77">
        <v>2</v>
      </c>
    </row>
    <row r="7" spans="1:6" x14ac:dyDescent="0.25">
      <c r="A7" s="9" t="s">
        <v>56</v>
      </c>
      <c r="B7" s="77">
        <v>12</v>
      </c>
    </row>
    <row r="8" spans="1:6" x14ac:dyDescent="0.25">
      <c r="A8" s="9" t="s">
        <v>24</v>
      </c>
      <c r="B8" s="77">
        <v>68</v>
      </c>
    </row>
    <row r="9" spans="1:6" ht="15.75" thickBot="1" x14ac:dyDescent="0.3">
      <c r="A9" s="55" t="s">
        <v>25</v>
      </c>
      <c r="B9" s="78">
        <v>55.09</v>
      </c>
    </row>
    <row r="10" spans="1:6" ht="15.75" thickBot="1" x14ac:dyDescent="0.3"/>
    <row r="11" spans="1:6" s="110" customFormat="1" ht="15.75" thickBot="1" x14ac:dyDescent="0.3">
      <c r="A11" s="70" t="s">
        <v>10</v>
      </c>
      <c r="B11" s="71" t="s">
        <v>11</v>
      </c>
      <c r="C11" s="71" t="s">
        <v>12</v>
      </c>
      <c r="D11" s="71" t="s">
        <v>13</v>
      </c>
      <c r="E11" s="71" t="s">
        <v>14</v>
      </c>
      <c r="F11" s="72" t="s">
        <v>15</v>
      </c>
    </row>
    <row r="12" spans="1:6" x14ac:dyDescent="0.25">
      <c r="A12" s="50" t="s">
        <v>52</v>
      </c>
      <c r="B12" s="51">
        <f>B9</f>
        <v>55.09</v>
      </c>
      <c r="C12" s="52"/>
      <c r="D12" s="7">
        <f>B12*C12</f>
        <v>0</v>
      </c>
      <c r="E12" s="53">
        <f t="shared" ref="E12" si="0">D12*23/100</f>
        <v>0</v>
      </c>
      <c r="F12" s="54">
        <f t="shared" ref="F12" si="1">D12+E12</f>
        <v>0</v>
      </c>
    </row>
    <row r="13" spans="1:6" ht="15.75" thickBot="1" x14ac:dyDescent="0.3">
      <c r="A13" s="90"/>
      <c r="B13" s="91"/>
      <c r="C13" s="91"/>
      <c r="D13" s="91"/>
      <c r="E13" s="91"/>
      <c r="F13" s="92"/>
    </row>
    <row r="14" spans="1:6" x14ac:dyDescent="0.25">
      <c r="A14" s="4" t="s">
        <v>16</v>
      </c>
      <c r="B14" s="5">
        <f>B9</f>
        <v>55.09</v>
      </c>
      <c r="C14" s="6"/>
      <c r="D14" s="7">
        <f t="shared" ref="D14:D19" si="2">B14*C14</f>
        <v>0</v>
      </c>
      <c r="E14" s="7">
        <f t="shared" ref="E14:E19" si="3">D14*23/100</f>
        <v>0</v>
      </c>
      <c r="F14" s="8">
        <f t="shared" ref="F14:F19" si="4">D14+E14</f>
        <v>0</v>
      </c>
    </row>
    <row r="15" spans="1:6" x14ac:dyDescent="0.25">
      <c r="A15" s="9" t="s">
        <v>17</v>
      </c>
      <c r="B15" s="5">
        <f>B9</f>
        <v>55.09</v>
      </c>
      <c r="C15" s="10"/>
      <c r="D15" s="11">
        <f t="shared" si="2"/>
        <v>0</v>
      </c>
      <c r="E15" s="11">
        <f t="shared" si="3"/>
        <v>0</v>
      </c>
      <c r="F15" s="12">
        <f t="shared" si="4"/>
        <v>0</v>
      </c>
    </row>
    <row r="16" spans="1:6" x14ac:dyDescent="0.25">
      <c r="A16" s="9" t="s">
        <v>18</v>
      </c>
      <c r="B16" s="10">
        <f>B8*B7</f>
        <v>816</v>
      </c>
      <c r="C16" s="10"/>
      <c r="D16" s="11">
        <f t="shared" si="2"/>
        <v>0</v>
      </c>
      <c r="E16" s="11">
        <f t="shared" si="3"/>
        <v>0</v>
      </c>
      <c r="F16" s="12">
        <f t="shared" si="4"/>
        <v>0</v>
      </c>
    </row>
    <row r="17" spans="1:6" x14ac:dyDescent="0.25">
      <c r="A17" s="9" t="s">
        <v>19</v>
      </c>
      <c r="B17" s="10">
        <f>B8*B7</f>
        <v>816</v>
      </c>
      <c r="C17" s="10"/>
      <c r="D17" s="11">
        <f t="shared" si="2"/>
        <v>0</v>
      </c>
      <c r="E17" s="11">
        <f t="shared" si="3"/>
        <v>0</v>
      </c>
      <c r="F17" s="12">
        <f t="shared" si="4"/>
        <v>0</v>
      </c>
    </row>
    <row r="18" spans="1:6" x14ac:dyDescent="0.25">
      <c r="A18" s="9" t="s">
        <v>20</v>
      </c>
      <c r="B18" s="10">
        <f>B6*B7</f>
        <v>24</v>
      </c>
      <c r="C18" s="10"/>
      <c r="D18" s="11">
        <f t="shared" si="2"/>
        <v>0</v>
      </c>
      <c r="E18" s="11">
        <f t="shared" si="3"/>
        <v>0</v>
      </c>
      <c r="F18" s="12">
        <f t="shared" si="4"/>
        <v>0</v>
      </c>
    </row>
    <row r="19" spans="1:6" x14ac:dyDescent="0.25">
      <c r="A19" s="9" t="s">
        <v>21</v>
      </c>
      <c r="B19" s="13">
        <f>B9</f>
        <v>55.09</v>
      </c>
      <c r="C19" s="10"/>
      <c r="D19" s="11">
        <f t="shared" si="2"/>
        <v>0</v>
      </c>
      <c r="E19" s="11">
        <f t="shared" si="3"/>
        <v>0</v>
      </c>
      <c r="F19" s="12">
        <f t="shared" si="4"/>
        <v>0</v>
      </c>
    </row>
    <row r="20" spans="1:6" x14ac:dyDescent="0.25">
      <c r="A20" s="9" t="s">
        <v>54</v>
      </c>
      <c r="B20" s="14"/>
      <c r="C20" s="14"/>
      <c r="D20" s="11">
        <f>SUM(D14:D19)</f>
        <v>0</v>
      </c>
      <c r="E20" s="11">
        <f>SUM(E14:E19)</f>
        <v>0</v>
      </c>
      <c r="F20" s="12">
        <f>SUM(F14:F19)</f>
        <v>0</v>
      </c>
    </row>
    <row r="21" spans="1:6" ht="23.25" thickBot="1" x14ac:dyDescent="0.3">
      <c r="A21" s="79" t="s">
        <v>55</v>
      </c>
      <c r="B21" s="83"/>
      <c r="C21" s="84"/>
      <c r="D21" s="84"/>
      <c r="E21" s="84"/>
      <c r="F21" s="85">
        <f>F12+F20</f>
        <v>0</v>
      </c>
    </row>
    <row r="22" spans="1:6" x14ac:dyDescent="0.25">
      <c r="A22" s="87"/>
      <c r="B22" s="88"/>
      <c r="C22" s="89"/>
      <c r="D22" s="89"/>
      <c r="E22" s="89"/>
      <c r="F22" s="88"/>
    </row>
    <row r="23" spans="1:6" ht="15.75" thickBot="1" x14ac:dyDescent="0.3">
      <c r="A23" s="87"/>
      <c r="B23" s="88"/>
      <c r="C23" s="89"/>
      <c r="D23" s="89"/>
      <c r="E23" s="89"/>
      <c r="F23" s="88"/>
    </row>
    <row r="24" spans="1:6" x14ac:dyDescent="0.25">
      <c r="A24" s="16" t="s">
        <v>23</v>
      </c>
      <c r="B24" s="17"/>
      <c r="C24" s="89"/>
      <c r="D24" s="89"/>
      <c r="E24" s="89"/>
      <c r="F24" s="88"/>
    </row>
    <row r="25" spans="1:6" x14ac:dyDescent="0.25">
      <c r="A25" s="9" t="s">
        <v>0</v>
      </c>
      <c r="B25" s="75" t="s">
        <v>4</v>
      </c>
      <c r="C25" s="89"/>
      <c r="D25" s="89"/>
      <c r="E25" s="89"/>
      <c r="F25" s="88"/>
    </row>
    <row r="26" spans="1:6" x14ac:dyDescent="0.25">
      <c r="A26" s="9" t="s">
        <v>22</v>
      </c>
      <c r="B26" s="77">
        <v>6</v>
      </c>
      <c r="C26" s="89"/>
      <c r="D26" s="89"/>
      <c r="E26" s="89"/>
      <c r="F26" s="88"/>
    </row>
    <row r="27" spans="1:6" x14ac:dyDescent="0.25">
      <c r="A27" s="9" t="s">
        <v>56</v>
      </c>
      <c r="B27" s="77">
        <v>12</v>
      </c>
      <c r="C27" s="89"/>
      <c r="D27" s="89"/>
      <c r="E27" s="89"/>
      <c r="F27" s="88"/>
    </row>
    <row r="28" spans="1:6" x14ac:dyDescent="0.25">
      <c r="A28" s="9" t="s">
        <v>24</v>
      </c>
      <c r="B28" s="77">
        <v>341</v>
      </c>
      <c r="C28" s="89"/>
      <c r="D28" s="89"/>
      <c r="E28" s="89"/>
      <c r="F28" s="88"/>
    </row>
    <row r="29" spans="1:6" ht="15.75" thickBot="1" x14ac:dyDescent="0.3">
      <c r="A29" s="55" t="s">
        <v>25</v>
      </c>
      <c r="B29" s="78">
        <v>470.3</v>
      </c>
      <c r="C29" s="89"/>
      <c r="D29" s="89"/>
      <c r="E29" s="89"/>
      <c r="F29" s="88"/>
    </row>
    <row r="30" spans="1:6" ht="15.75" thickBot="1" x14ac:dyDescent="0.3"/>
    <row r="31" spans="1:6" ht="15.75" thickBot="1" x14ac:dyDescent="0.3">
      <c r="A31" s="1" t="s">
        <v>10</v>
      </c>
      <c r="B31" s="2" t="s">
        <v>11</v>
      </c>
      <c r="C31" s="2" t="s">
        <v>12</v>
      </c>
      <c r="D31" s="2" t="s">
        <v>13</v>
      </c>
      <c r="E31" s="2" t="s">
        <v>14</v>
      </c>
      <c r="F31" s="3" t="s">
        <v>15</v>
      </c>
    </row>
    <row r="32" spans="1:6" x14ac:dyDescent="0.25">
      <c r="A32" s="50" t="s">
        <v>52</v>
      </c>
      <c r="B32" s="51">
        <f>B29</f>
        <v>470.3</v>
      </c>
      <c r="C32" s="52"/>
      <c r="D32" s="7">
        <f>B32*C32</f>
        <v>0</v>
      </c>
      <c r="E32" s="53">
        <f t="shared" ref="E32" si="5">D32*23/100</f>
        <v>0</v>
      </c>
      <c r="F32" s="54">
        <f t="shared" ref="F32" si="6">D32+E32</f>
        <v>0</v>
      </c>
    </row>
    <row r="33" spans="1:6" ht="15.75" thickBot="1" x14ac:dyDescent="0.3">
      <c r="A33" s="90"/>
      <c r="B33" s="91"/>
      <c r="C33" s="91"/>
      <c r="D33" s="91"/>
      <c r="E33" s="91"/>
      <c r="F33" s="92"/>
    </row>
    <row r="34" spans="1:6" x14ac:dyDescent="0.25">
      <c r="A34" s="4" t="s">
        <v>16</v>
      </c>
      <c r="B34" s="5">
        <f>B29</f>
        <v>470.3</v>
      </c>
      <c r="C34" s="6"/>
      <c r="D34" s="7">
        <f t="shared" ref="D34:D39" si="7">B34*C34</f>
        <v>0</v>
      </c>
      <c r="E34" s="7">
        <f t="shared" ref="E34:E39" si="8">D34*23/100</f>
        <v>0</v>
      </c>
      <c r="F34" s="8">
        <f t="shared" ref="F34:F39" si="9">D34+E34</f>
        <v>0</v>
      </c>
    </row>
    <row r="35" spans="1:6" x14ac:dyDescent="0.25">
      <c r="A35" s="9" t="s">
        <v>17</v>
      </c>
      <c r="B35" s="13">
        <f>B29</f>
        <v>470.3</v>
      </c>
      <c r="C35" s="10"/>
      <c r="D35" s="11">
        <f t="shared" si="7"/>
        <v>0</v>
      </c>
      <c r="E35" s="11">
        <f t="shared" si="8"/>
        <v>0</v>
      </c>
      <c r="F35" s="12">
        <f t="shared" si="9"/>
        <v>0</v>
      </c>
    </row>
    <row r="36" spans="1:6" x14ac:dyDescent="0.25">
      <c r="A36" s="9" t="s">
        <v>18</v>
      </c>
      <c r="B36" s="10">
        <f>B28*B27</f>
        <v>4092</v>
      </c>
      <c r="C36" s="10"/>
      <c r="D36" s="11">
        <f t="shared" si="7"/>
        <v>0</v>
      </c>
      <c r="E36" s="11">
        <f t="shared" si="8"/>
        <v>0</v>
      </c>
      <c r="F36" s="12">
        <f t="shared" si="9"/>
        <v>0</v>
      </c>
    </row>
    <row r="37" spans="1:6" x14ac:dyDescent="0.25">
      <c r="A37" s="9" t="s">
        <v>19</v>
      </c>
      <c r="B37" s="10">
        <f>B28*B27</f>
        <v>4092</v>
      </c>
      <c r="C37" s="10"/>
      <c r="D37" s="11">
        <f t="shared" si="7"/>
        <v>0</v>
      </c>
      <c r="E37" s="11">
        <f t="shared" si="8"/>
        <v>0</v>
      </c>
      <c r="F37" s="12">
        <f t="shared" si="9"/>
        <v>0</v>
      </c>
    </row>
    <row r="38" spans="1:6" x14ac:dyDescent="0.25">
      <c r="A38" s="9" t="s">
        <v>20</v>
      </c>
      <c r="B38" s="10">
        <f>B26*B27</f>
        <v>72</v>
      </c>
      <c r="C38" s="10"/>
      <c r="D38" s="11">
        <f t="shared" si="7"/>
        <v>0</v>
      </c>
      <c r="E38" s="11">
        <f t="shared" si="8"/>
        <v>0</v>
      </c>
      <c r="F38" s="12">
        <f t="shared" si="9"/>
        <v>0</v>
      </c>
    </row>
    <row r="39" spans="1:6" x14ac:dyDescent="0.25">
      <c r="A39" s="9" t="s">
        <v>21</v>
      </c>
      <c r="B39" s="13">
        <f>B29</f>
        <v>470.3</v>
      </c>
      <c r="C39" s="10"/>
      <c r="D39" s="11">
        <f t="shared" si="7"/>
        <v>0</v>
      </c>
      <c r="E39" s="11">
        <f t="shared" si="8"/>
        <v>0</v>
      </c>
      <c r="F39" s="12">
        <f t="shared" si="9"/>
        <v>0</v>
      </c>
    </row>
    <row r="40" spans="1:6" x14ac:dyDescent="0.25">
      <c r="A40" s="9" t="s">
        <v>54</v>
      </c>
      <c r="B40" s="14"/>
      <c r="C40" s="14"/>
      <c r="D40" s="11">
        <f>SUM(D34:D39)</f>
        <v>0</v>
      </c>
      <c r="E40" s="11">
        <f>SUM(E34:E39)</f>
        <v>0</v>
      </c>
      <c r="F40" s="12">
        <f>SUM(F34:F39)</f>
        <v>0</v>
      </c>
    </row>
    <row r="41" spans="1:6" ht="23.25" thickBot="1" x14ac:dyDescent="0.3">
      <c r="A41" s="79" t="s">
        <v>55</v>
      </c>
      <c r="B41" s="83"/>
      <c r="C41" s="84"/>
      <c r="D41" s="84"/>
      <c r="E41" s="84"/>
      <c r="F41" s="85">
        <f>F32+F40</f>
        <v>0</v>
      </c>
    </row>
    <row r="42" spans="1:6" ht="15.75" thickBot="1" x14ac:dyDescent="0.3">
      <c r="A42" s="87"/>
      <c r="B42" s="88"/>
      <c r="C42" s="89"/>
      <c r="D42" s="89"/>
      <c r="E42" s="89"/>
      <c r="F42" s="88"/>
    </row>
    <row r="43" spans="1:6" x14ac:dyDescent="0.25">
      <c r="A43" s="16" t="s">
        <v>23</v>
      </c>
      <c r="B43" s="17"/>
      <c r="C43" s="89"/>
      <c r="D43" s="89"/>
      <c r="E43" s="89"/>
      <c r="F43" s="88"/>
    </row>
    <row r="44" spans="1:6" x14ac:dyDescent="0.25">
      <c r="A44" s="9" t="s">
        <v>0</v>
      </c>
      <c r="B44" s="75" t="s">
        <v>8</v>
      </c>
      <c r="C44" s="89"/>
      <c r="D44" s="89"/>
      <c r="E44" s="89"/>
      <c r="F44" s="88"/>
    </row>
    <row r="45" spans="1:6" x14ac:dyDescent="0.25">
      <c r="A45" s="9" t="s">
        <v>22</v>
      </c>
      <c r="B45" s="77">
        <v>3</v>
      </c>
      <c r="C45" s="89"/>
      <c r="D45" s="89"/>
      <c r="E45" s="89"/>
      <c r="F45" s="88"/>
    </row>
    <row r="46" spans="1:6" x14ac:dyDescent="0.25">
      <c r="A46" s="9" t="s">
        <v>56</v>
      </c>
      <c r="B46" s="77">
        <v>12</v>
      </c>
      <c r="C46" s="89"/>
      <c r="D46" s="89"/>
      <c r="E46" s="89"/>
      <c r="F46" s="88"/>
    </row>
    <row r="47" spans="1:6" x14ac:dyDescent="0.25">
      <c r="A47" s="9" t="s">
        <v>24</v>
      </c>
      <c r="B47" s="77">
        <v>1610</v>
      </c>
      <c r="C47" s="89"/>
      <c r="D47" s="89"/>
      <c r="E47" s="89"/>
      <c r="F47" s="88"/>
    </row>
    <row r="48" spans="1:6" x14ac:dyDescent="0.25">
      <c r="A48" s="9" t="s">
        <v>25</v>
      </c>
      <c r="B48" s="77">
        <f>SUM(B49:B51)</f>
        <v>6999.0079999999998</v>
      </c>
      <c r="C48" s="89"/>
      <c r="D48" s="89"/>
      <c r="E48" s="89"/>
      <c r="F48" s="88"/>
    </row>
    <row r="49" spans="1:6" x14ac:dyDescent="0.25">
      <c r="A49" s="9" t="s">
        <v>31</v>
      </c>
      <c r="B49" s="77">
        <v>2830.84</v>
      </c>
      <c r="C49" s="89"/>
      <c r="D49" s="89"/>
      <c r="E49" s="89"/>
      <c r="F49" s="88"/>
    </row>
    <row r="50" spans="1:6" x14ac:dyDescent="0.25">
      <c r="A50" s="9" t="s">
        <v>32</v>
      </c>
      <c r="B50" s="77">
        <v>772.58</v>
      </c>
      <c r="C50" s="89"/>
      <c r="D50" s="89"/>
      <c r="E50" s="89"/>
      <c r="F50" s="88"/>
    </row>
    <row r="51" spans="1:6" ht="15.75" thickBot="1" x14ac:dyDescent="0.3">
      <c r="A51" s="55" t="s">
        <v>33</v>
      </c>
      <c r="B51" s="78">
        <v>3395.5880000000002</v>
      </c>
      <c r="C51" s="89"/>
      <c r="D51" s="89"/>
      <c r="E51" s="89"/>
      <c r="F51" s="88"/>
    </row>
    <row r="52" spans="1:6" ht="15.75" thickBot="1" x14ac:dyDescent="0.3">
      <c r="A52" s="73"/>
      <c r="B52" s="97"/>
      <c r="C52" s="89"/>
      <c r="D52" s="89"/>
      <c r="E52" s="89"/>
      <c r="F52" s="88"/>
    </row>
    <row r="53" spans="1:6" ht="15.75" thickBot="1" x14ac:dyDescent="0.3">
      <c r="A53" s="1" t="s">
        <v>10</v>
      </c>
      <c r="B53" s="2" t="s">
        <v>27</v>
      </c>
      <c r="C53" s="2" t="s">
        <v>12</v>
      </c>
      <c r="D53" s="2" t="s">
        <v>13</v>
      </c>
      <c r="E53" s="2" t="s">
        <v>14</v>
      </c>
      <c r="F53" s="3" t="s">
        <v>15</v>
      </c>
    </row>
    <row r="54" spans="1:6" x14ac:dyDescent="0.25">
      <c r="A54" s="50" t="s">
        <v>52</v>
      </c>
      <c r="B54" s="51">
        <f>B48</f>
        <v>6999.0079999999998</v>
      </c>
      <c r="C54" s="52"/>
      <c r="D54" s="7">
        <f>B54*C54</f>
        <v>0</v>
      </c>
      <c r="E54" s="53">
        <f t="shared" ref="E54" si="10">D54*23/100</f>
        <v>0</v>
      </c>
      <c r="F54" s="54">
        <f t="shared" ref="F54" si="11">D54+E54</f>
        <v>0</v>
      </c>
    </row>
    <row r="55" spans="1:6" ht="15.75" thickBot="1" x14ac:dyDescent="0.3">
      <c r="A55" s="90"/>
      <c r="B55" s="91"/>
      <c r="C55" s="91"/>
      <c r="D55" s="91"/>
      <c r="E55" s="91"/>
      <c r="F55" s="92"/>
    </row>
    <row r="56" spans="1:6" x14ac:dyDescent="0.25">
      <c r="A56" s="4" t="s">
        <v>28</v>
      </c>
      <c r="B56" s="5">
        <f>B49</f>
        <v>2830.84</v>
      </c>
      <c r="C56" s="6"/>
      <c r="D56" s="7">
        <f t="shared" ref="D56:D63" si="12">B56*C56</f>
        <v>0</v>
      </c>
      <c r="E56" s="7">
        <f t="shared" ref="E56:E63" si="13">D56*23/100</f>
        <v>0</v>
      </c>
      <c r="F56" s="8">
        <f t="shared" ref="F56:F63" si="14">D56+E56</f>
        <v>0</v>
      </c>
    </row>
    <row r="57" spans="1:6" x14ac:dyDescent="0.25">
      <c r="A57" s="4" t="s">
        <v>29</v>
      </c>
      <c r="B57" s="5">
        <f>B50</f>
        <v>772.58</v>
      </c>
      <c r="C57" s="6"/>
      <c r="D57" s="7">
        <f t="shared" si="12"/>
        <v>0</v>
      </c>
      <c r="E57" s="7">
        <f t="shared" si="13"/>
        <v>0</v>
      </c>
      <c r="F57" s="8">
        <f t="shared" si="14"/>
        <v>0</v>
      </c>
    </row>
    <row r="58" spans="1:6" x14ac:dyDescent="0.25">
      <c r="A58" s="4" t="s">
        <v>30</v>
      </c>
      <c r="B58" s="5">
        <f>B51</f>
        <v>3395.5880000000002</v>
      </c>
      <c r="C58" s="6"/>
      <c r="D58" s="7">
        <f t="shared" si="12"/>
        <v>0</v>
      </c>
      <c r="E58" s="7">
        <f t="shared" si="13"/>
        <v>0</v>
      </c>
      <c r="F58" s="8">
        <f t="shared" si="14"/>
        <v>0</v>
      </c>
    </row>
    <row r="59" spans="1:6" x14ac:dyDescent="0.25">
      <c r="A59" s="9" t="s">
        <v>17</v>
      </c>
      <c r="B59" s="13">
        <f>B48</f>
        <v>6999.0079999999998</v>
      </c>
      <c r="C59" s="10"/>
      <c r="D59" s="11">
        <f t="shared" si="12"/>
        <v>0</v>
      </c>
      <c r="E59" s="11">
        <f t="shared" si="13"/>
        <v>0</v>
      </c>
      <c r="F59" s="12">
        <f t="shared" si="14"/>
        <v>0</v>
      </c>
    </row>
    <row r="60" spans="1:6" x14ac:dyDescent="0.25">
      <c r="A60" s="9" t="s">
        <v>18</v>
      </c>
      <c r="B60" s="10">
        <f>B47*B46</f>
        <v>19320</v>
      </c>
      <c r="C60" s="10"/>
      <c r="D60" s="11">
        <f t="shared" si="12"/>
        <v>0</v>
      </c>
      <c r="E60" s="11">
        <f t="shared" si="13"/>
        <v>0</v>
      </c>
      <c r="F60" s="12">
        <f t="shared" si="14"/>
        <v>0</v>
      </c>
    </row>
    <row r="61" spans="1:6" x14ac:dyDescent="0.25">
      <c r="A61" s="9" t="s">
        <v>19</v>
      </c>
      <c r="B61" s="10">
        <f>B47*B46</f>
        <v>19320</v>
      </c>
      <c r="C61" s="10"/>
      <c r="D61" s="11">
        <f t="shared" si="12"/>
        <v>0</v>
      </c>
      <c r="E61" s="11">
        <f t="shared" si="13"/>
        <v>0</v>
      </c>
      <c r="F61" s="12">
        <f t="shared" si="14"/>
        <v>0</v>
      </c>
    </row>
    <row r="62" spans="1:6" x14ac:dyDescent="0.25">
      <c r="A62" s="9" t="s">
        <v>20</v>
      </c>
      <c r="B62" s="10">
        <f>B45*B46</f>
        <v>36</v>
      </c>
      <c r="C62" s="10"/>
      <c r="D62" s="11">
        <f t="shared" si="12"/>
        <v>0</v>
      </c>
      <c r="E62" s="11">
        <f t="shared" si="13"/>
        <v>0</v>
      </c>
      <c r="F62" s="12">
        <f t="shared" si="14"/>
        <v>0</v>
      </c>
    </row>
    <row r="63" spans="1:6" x14ac:dyDescent="0.25">
      <c r="A63" s="9" t="s">
        <v>21</v>
      </c>
      <c r="B63" s="13">
        <f>B48</f>
        <v>6999.0079999999998</v>
      </c>
      <c r="C63" s="10"/>
      <c r="D63" s="11">
        <f t="shared" si="12"/>
        <v>0</v>
      </c>
      <c r="E63" s="11">
        <f t="shared" si="13"/>
        <v>0</v>
      </c>
      <c r="F63" s="12">
        <f t="shared" si="14"/>
        <v>0</v>
      </c>
    </row>
    <row r="64" spans="1:6" x14ac:dyDescent="0.25">
      <c r="A64" s="9" t="s">
        <v>54</v>
      </c>
      <c r="B64" s="14"/>
      <c r="C64" s="14"/>
      <c r="D64" s="11">
        <f>SUM(D56:D63)</f>
        <v>0</v>
      </c>
      <c r="E64" s="11">
        <f>SUM(E56:E63)</f>
        <v>0</v>
      </c>
      <c r="F64" s="12">
        <f>SUM(F56:F63)</f>
        <v>0</v>
      </c>
    </row>
    <row r="65" spans="1:6" ht="23.25" thickBot="1" x14ac:dyDescent="0.3">
      <c r="A65" s="79" t="s">
        <v>55</v>
      </c>
      <c r="B65" s="83"/>
      <c r="C65" s="84"/>
      <c r="D65" s="84"/>
      <c r="E65" s="84"/>
      <c r="F65" s="85">
        <f>F54+F64</f>
        <v>0</v>
      </c>
    </row>
    <row r="66" spans="1:6" x14ac:dyDescent="0.25">
      <c r="A66" s="87"/>
      <c r="B66" s="88"/>
      <c r="C66" s="89"/>
      <c r="D66" s="89"/>
      <c r="E66" s="89"/>
      <c r="F66" s="88"/>
    </row>
    <row r="67" spans="1:6" ht="15.75" thickBot="1" x14ac:dyDescent="0.3">
      <c r="A67" s="87"/>
      <c r="B67" s="88"/>
      <c r="C67" s="89"/>
      <c r="D67" s="89"/>
      <c r="E67" s="89"/>
      <c r="F67" s="88"/>
    </row>
    <row r="68" spans="1:6" x14ac:dyDescent="0.25">
      <c r="A68" s="16" t="s">
        <v>23</v>
      </c>
      <c r="B68" s="17"/>
      <c r="C68" s="89"/>
      <c r="D68" s="89"/>
      <c r="E68" s="89"/>
      <c r="F68" s="88"/>
    </row>
    <row r="69" spans="1:6" x14ac:dyDescent="0.25">
      <c r="A69" s="9" t="s">
        <v>0</v>
      </c>
      <c r="B69" s="75" t="s">
        <v>2</v>
      </c>
      <c r="C69" s="89"/>
      <c r="D69" s="89"/>
      <c r="E69" s="89"/>
      <c r="F69" s="88"/>
    </row>
    <row r="70" spans="1:6" x14ac:dyDescent="0.25">
      <c r="A70" s="9" t="s">
        <v>22</v>
      </c>
      <c r="B70" s="77">
        <v>37</v>
      </c>
      <c r="C70" s="89"/>
      <c r="D70" s="89"/>
      <c r="E70" s="89"/>
      <c r="F70" s="88"/>
    </row>
    <row r="71" spans="1:6" x14ac:dyDescent="0.25">
      <c r="A71" s="9" t="s">
        <v>56</v>
      </c>
      <c r="B71" s="77">
        <v>12</v>
      </c>
      <c r="C71" s="89"/>
      <c r="D71" s="89"/>
      <c r="E71" s="89"/>
      <c r="F71" s="88"/>
    </row>
    <row r="72" spans="1:6" x14ac:dyDescent="0.25">
      <c r="A72" s="9" t="s">
        <v>24</v>
      </c>
      <c r="B72" s="77">
        <v>504.1</v>
      </c>
      <c r="C72" s="89"/>
      <c r="D72" s="89"/>
      <c r="E72" s="89"/>
      <c r="F72" s="88"/>
    </row>
    <row r="73" spans="1:6" ht="15.75" thickBot="1" x14ac:dyDescent="0.3">
      <c r="A73" s="55" t="s">
        <v>25</v>
      </c>
      <c r="B73" s="78">
        <v>386.93</v>
      </c>
      <c r="C73" s="89"/>
      <c r="D73" s="89"/>
      <c r="E73" s="89"/>
      <c r="F73" s="88"/>
    </row>
    <row r="74" spans="1:6" ht="15.75" thickBot="1" x14ac:dyDescent="0.3">
      <c r="A74" s="87"/>
      <c r="B74" s="88"/>
      <c r="C74" s="89"/>
      <c r="D74" s="89"/>
      <c r="E74" s="89"/>
      <c r="F74" s="88"/>
    </row>
    <row r="75" spans="1:6" ht="15.75" thickBot="1" x14ac:dyDescent="0.3">
      <c r="A75" s="1" t="s">
        <v>10</v>
      </c>
      <c r="B75" s="2" t="s">
        <v>27</v>
      </c>
      <c r="C75" s="2" t="s">
        <v>12</v>
      </c>
      <c r="D75" s="2" t="s">
        <v>13</v>
      </c>
      <c r="E75" s="2" t="s">
        <v>14</v>
      </c>
      <c r="F75" s="3" t="s">
        <v>15</v>
      </c>
    </row>
    <row r="76" spans="1:6" x14ac:dyDescent="0.25">
      <c r="A76" s="50" t="s">
        <v>52</v>
      </c>
      <c r="B76" s="51">
        <f>B73</f>
        <v>386.93</v>
      </c>
      <c r="C76" s="52"/>
      <c r="D76" s="7">
        <f>B76*C76</f>
        <v>0</v>
      </c>
      <c r="E76" s="53">
        <f t="shared" ref="E76" si="15">D76*23/100</f>
        <v>0</v>
      </c>
      <c r="F76" s="54">
        <f t="shared" ref="F76" si="16">D76+E76</f>
        <v>0</v>
      </c>
    </row>
    <row r="77" spans="1:6" ht="15.75" thickBot="1" x14ac:dyDescent="0.3">
      <c r="A77" s="90"/>
      <c r="B77" s="91"/>
      <c r="C77" s="91"/>
      <c r="D77" s="91"/>
      <c r="E77" s="91"/>
      <c r="F77" s="92"/>
    </row>
    <row r="78" spans="1:6" x14ac:dyDescent="0.25">
      <c r="A78" s="4" t="s">
        <v>34</v>
      </c>
      <c r="B78" s="5">
        <f>B73*1000</f>
        <v>386930</v>
      </c>
      <c r="C78" s="6"/>
      <c r="D78" s="7">
        <f t="shared" ref="D78:D83" si="17">B78*C78</f>
        <v>0</v>
      </c>
      <c r="E78" s="7">
        <f t="shared" ref="E78:E83" si="18">D78*23/100</f>
        <v>0</v>
      </c>
      <c r="F78" s="8">
        <f t="shared" ref="F78:F83" si="19">D78+E78</f>
        <v>0</v>
      </c>
    </row>
    <row r="79" spans="1:6" x14ac:dyDescent="0.25">
      <c r="A79" s="9" t="s">
        <v>35</v>
      </c>
      <c r="B79" s="13">
        <f>B73*1000</f>
        <v>386930</v>
      </c>
      <c r="C79" s="10"/>
      <c r="D79" s="11">
        <f t="shared" si="17"/>
        <v>0</v>
      </c>
      <c r="E79" s="11">
        <f t="shared" si="18"/>
        <v>0</v>
      </c>
      <c r="F79" s="12">
        <f t="shared" si="19"/>
        <v>0</v>
      </c>
    </row>
    <row r="80" spans="1:6" x14ac:dyDescent="0.25">
      <c r="A80" s="9" t="s">
        <v>18</v>
      </c>
      <c r="B80" s="10">
        <f>B72*B71</f>
        <v>6049.2000000000007</v>
      </c>
      <c r="C80" s="10"/>
      <c r="D80" s="11">
        <f t="shared" si="17"/>
        <v>0</v>
      </c>
      <c r="E80" s="11">
        <f t="shared" si="18"/>
        <v>0</v>
      </c>
      <c r="F80" s="12">
        <f t="shared" si="19"/>
        <v>0</v>
      </c>
    </row>
    <row r="81" spans="1:6" x14ac:dyDescent="0.25">
      <c r="A81" s="9" t="s">
        <v>19</v>
      </c>
      <c r="B81" s="10">
        <f>B72*B71</f>
        <v>6049.2000000000007</v>
      </c>
      <c r="C81" s="10"/>
      <c r="D81" s="11">
        <f t="shared" si="17"/>
        <v>0</v>
      </c>
      <c r="E81" s="11">
        <f t="shared" si="18"/>
        <v>0</v>
      </c>
      <c r="F81" s="12">
        <f t="shared" si="19"/>
        <v>0</v>
      </c>
    </row>
    <row r="82" spans="1:6" x14ac:dyDescent="0.25">
      <c r="A82" s="9" t="s">
        <v>20</v>
      </c>
      <c r="B82" s="10">
        <f>B70*B71</f>
        <v>444</v>
      </c>
      <c r="C82" s="10"/>
      <c r="D82" s="11">
        <f t="shared" si="17"/>
        <v>0</v>
      </c>
      <c r="E82" s="11">
        <f t="shared" si="18"/>
        <v>0</v>
      </c>
      <c r="F82" s="12">
        <f t="shared" si="19"/>
        <v>0</v>
      </c>
    </row>
    <row r="83" spans="1:6" x14ac:dyDescent="0.25">
      <c r="A83" s="9" t="s">
        <v>21</v>
      </c>
      <c r="B83" s="13">
        <f>B73</f>
        <v>386.93</v>
      </c>
      <c r="C83" s="10"/>
      <c r="D83" s="11">
        <f t="shared" si="17"/>
        <v>0</v>
      </c>
      <c r="E83" s="11">
        <f t="shared" si="18"/>
        <v>0</v>
      </c>
      <c r="F83" s="12">
        <f t="shared" si="19"/>
        <v>0</v>
      </c>
    </row>
    <row r="84" spans="1:6" x14ac:dyDescent="0.25">
      <c r="A84" s="9" t="s">
        <v>54</v>
      </c>
      <c r="B84" s="14"/>
      <c r="C84" s="14"/>
      <c r="D84" s="11">
        <f>SUM(D78:D83)</f>
        <v>0</v>
      </c>
      <c r="E84" s="11">
        <f>SUM(E78:E83)</f>
        <v>0</v>
      </c>
      <c r="F84" s="12">
        <f>SUM(F78:F83)</f>
        <v>0</v>
      </c>
    </row>
    <row r="85" spans="1:6" ht="23.25" thickBot="1" x14ac:dyDescent="0.3">
      <c r="A85" s="79" t="s">
        <v>55</v>
      </c>
      <c r="B85" s="83"/>
      <c r="C85" s="84"/>
      <c r="D85" s="84"/>
      <c r="E85" s="84"/>
      <c r="F85" s="85">
        <f>F76+F84</f>
        <v>0</v>
      </c>
    </row>
    <row r="86" spans="1:6" x14ac:dyDescent="0.25">
      <c r="A86" s="87"/>
      <c r="B86" s="88"/>
      <c r="C86" s="89"/>
      <c r="D86" s="89"/>
      <c r="E86" s="89"/>
      <c r="F86" s="88"/>
    </row>
    <row r="87" spans="1:6" ht="15.75" thickBot="1" x14ac:dyDescent="0.3">
      <c r="A87" s="87"/>
      <c r="B87" s="88"/>
      <c r="C87" s="89"/>
      <c r="D87" s="89"/>
      <c r="E87" s="89"/>
      <c r="F87" s="88"/>
    </row>
    <row r="88" spans="1:6" x14ac:dyDescent="0.25">
      <c r="A88" s="16" t="s">
        <v>23</v>
      </c>
      <c r="B88" s="17"/>
      <c r="C88" s="89"/>
      <c r="D88" s="89"/>
      <c r="E88" s="89"/>
      <c r="F88" s="88"/>
    </row>
    <row r="89" spans="1:6" x14ac:dyDescent="0.25">
      <c r="A89" s="9" t="s">
        <v>0</v>
      </c>
      <c r="B89" s="75" t="s">
        <v>3</v>
      </c>
      <c r="C89" s="89"/>
      <c r="D89" s="89"/>
      <c r="E89" s="89"/>
      <c r="F89" s="88"/>
    </row>
    <row r="90" spans="1:6" x14ac:dyDescent="0.25">
      <c r="A90" s="9" t="s">
        <v>22</v>
      </c>
      <c r="B90" s="77">
        <v>14</v>
      </c>
      <c r="C90" s="89"/>
      <c r="D90" s="89"/>
      <c r="E90" s="89"/>
      <c r="F90" s="88"/>
    </row>
    <row r="91" spans="1:6" x14ac:dyDescent="0.25">
      <c r="A91" s="9" t="s">
        <v>56</v>
      </c>
      <c r="B91" s="77">
        <v>12</v>
      </c>
      <c r="C91" s="89"/>
      <c r="D91" s="89"/>
      <c r="E91" s="89"/>
      <c r="F91" s="88"/>
    </row>
    <row r="92" spans="1:6" x14ac:dyDescent="0.25">
      <c r="A92" s="9" t="s">
        <v>24</v>
      </c>
      <c r="B92" s="77">
        <v>384.1</v>
      </c>
      <c r="C92" s="89"/>
      <c r="D92" s="89"/>
      <c r="E92" s="89"/>
      <c r="F92" s="88"/>
    </row>
    <row r="93" spans="1:6" x14ac:dyDescent="0.25">
      <c r="A93" s="9" t="s">
        <v>25</v>
      </c>
      <c r="B93" s="77">
        <f>SUM(B94:B95)</f>
        <v>618.11</v>
      </c>
      <c r="C93" s="89"/>
      <c r="D93" s="89"/>
      <c r="E93" s="89"/>
      <c r="F93" s="88"/>
    </row>
    <row r="94" spans="1:6" x14ac:dyDescent="0.25">
      <c r="A94" s="9" t="s">
        <v>31</v>
      </c>
      <c r="B94" s="77">
        <v>558.04</v>
      </c>
    </row>
    <row r="95" spans="1:6" ht="15.75" thickBot="1" x14ac:dyDescent="0.3">
      <c r="A95" s="55" t="s">
        <v>32</v>
      </c>
      <c r="B95" s="78">
        <v>60.07</v>
      </c>
    </row>
    <row r="96" spans="1:6" ht="15.75" thickBot="1" x14ac:dyDescent="0.3">
      <c r="A96" s="65"/>
      <c r="B96" s="97"/>
    </row>
    <row r="97" spans="1:6" ht="15.75" thickBot="1" x14ac:dyDescent="0.3">
      <c r="A97" s="1" t="s">
        <v>10</v>
      </c>
      <c r="B97" s="2" t="s">
        <v>27</v>
      </c>
      <c r="C97" s="2" t="s">
        <v>12</v>
      </c>
      <c r="D97" s="2" t="s">
        <v>13</v>
      </c>
      <c r="E97" s="2" t="s">
        <v>14</v>
      </c>
      <c r="F97" s="3" t="s">
        <v>15</v>
      </c>
    </row>
    <row r="98" spans="1:6" x14ac:dyDescent="0.25">
      <c r="A98" s="50" t="s">
        <v>52</v>
      </c>
      <c r="B98" s="51">
        <f>B93</f>
        <v>618.11</v>
      </c>
      <c r="C98" s="52"/>
      <c r="D98" s="7">
        <f>B98*C98</f>
        <v>0</v>
      </c>
      <c r="E98" s="53">
        <f t="shared" ref="E98" si="20">D98*23/100</f>
        <v>0</v>
      </c>
      <c r="F98" s="54">
        <f t="shared" ref="F98" si="21">D98+E98</f>
        <v>0</v>
      </c>
    </row>
    <row r="99" spans="1:6" ht="15.75" thickBot="1" x14ac:dyDescent="0.3">
      <c r="A99" s="90"/>
      <c r="B99" s="91"/>
      <c r="C99" s="91"/>
      <c r="D99" s="91"/>
      <c r="E99" s="91"/>
      <c r="F99" s="92"/>
    </row>
    <row r="100" spans="1:6" x14ac:dyDescent="0.25">
      <c r="A100" s="4" t="s">
        <v>36</v>
      </c>
      <c r="B100" s="5">
        <f>B94*1000</f>
        <v>558040</v>
      </c>
      <c r="C100" s="6"/>
      <c r="D100" s="7">
        <f t="shared" ref="D100:D106" si="22">B100*C100</f>
        <v>0</v>
      </c>
      <c r="E100" s="7">
        <f t="shared" ref="E100:E106" si="23">D100*23/100</f>
        <v>0</v>
      </c>
      <c r="F100" s="8">
        <f t="shared" ref="F100:F106" si="24">D100+E100</f>
        <v>0</v>
      </c>
    </row>
    <row r="101" spans="1:6" x14ac:dyDescent="0.25">
      <c r="A101" s="4" t="s">
        <v>37</v>
      </c>
      <c r="B101" s="5">
        <f>B95*1000</f>
        <v>60070</v>
      </c>
      <c r="C101" s="6"/>
      <c r="D101" s="7">
        <f t="shared" si="22"/>
        <v>0</v>
      </c>
      <c r="E101" s="7">
        <f t="shared" si="23"/>
        <v>0</v>
      </c>
      <c r="F101" s="8">
        <f t="shared" si="24"/>
        <v>0</v>
      </c>
    </row>
    <row r="102" spans="1:6" x14ac:dyDescent="0.25">
      <c r="A102" s="9" t="s">
        <v>35</v>
      </c>
      <c r="B102" s="13">
        <f>B93*1000</f>
        <v>618110</v>
      </c>
      <c r="C102" s="10"/>
      <c r="D102" s="11">
        <f t="shared" si="22"/>
        <v>0</v>
      </c>
      <c r="E102" s="11">
        <f t="shared" si="23"/>
        <v>0</v>
      </c>
      <c r="F102" s="12">
        <f t="shared" si="24"/>
        <v>0</v>
      </c>
    </row>
    <row r="103" spans="1:6" x14ac:dyDescent="0.25">
      <c r="A103" s="9" t="s">
        <v>18</v>
      </c>
      <c r="B103" s="10">
        <f>B92*B91</f>
        <v>4609.2000000000007</v>
      </c>
      <c r="C103" s="10"/>
      <c r="D103" s="11">
        <f t="shared" si="22"/>
        <v>0</v>
      </c>
      <c r="E103" s="11">
        <f t="shared" si="23"/>
        <v>0</v>
      </c>
      <c r="F103" s="12">
        <f t="shared" si="24"/>
        <v>0</v>
      </c>
    </row>
    <row r="104" spans="1:6" x14ac:dyDescent="0.25">
      <c r="A104" s="9" t="s">
        <v>19</v>
      </c>
      <c r="B104" s="10">
        <f>B92*B91</f>
        <v>4609.2000000000007</v>
      </c>
      <c r="C104" s="10"/>
      <c r="D104" s="11">
        <f t="shared" si="22"/>
        <v>0</v>
      </c>
      <c r="E104" s="11">
        <f t="shared" si="23"/>
        <v>0</v>
      </c>
      <c r="F104" s="12">
        <f t="shared" si="24"/>
        <v>0</v>
      </c>
    </row>
    <row r="105" spans="1:6" x14ac:dyDescent="0.25">
      <c r="A105" s="9" t="s">
        <v>20</v>
      </c>
      <c r="B105" s="10">
        <f>B90*B91</f>
        <v>168</v>
      </c>
      <c r="C105" s="10"/>
      <c r="D105" s="11">
        <f t="shared" si="22"/>
        <v>0</v>
      </c>
      <c r="E105" s="11">
        <f t="shared" si="23"/>
        <v>0</v>
      </c>
      <c r="F105" s="12">
        <f t="shared" si="24"/>
        <v>0</v>
      </c>
    </row>
    <row r="106" spans="1:6" x14ac:dyDescent="0.25">
      <c r="A106" s="9" t="s">
        <v>21</v>
      </c>
      <c r="B106" s="13">
        <f>B93</f>
        <v>618.11</v>
      </c>
      <c r="C106" s="10"/>
      <c r="D106" s="11">
        <f t="shared" si="22"/>
        <v>0</v>
      </c>
      <c r="E106" s="11">
        <f t="shared" si="23"/>
        <v>0</v>
      </c>
      <c r="F106" s="12">
        <f t="shared" si="24"/>
        <v>0</v>
      </c>
    </row>
    <row r="107" spans="1:6" x14ac:dyDescent="0.25">
      <c r="A107" s="9" t="s">
        <v>54</v>
      </c>
      <c r="B107" s="14"/>
      <c r="C107" s="14"/>
      <c r="D107" s="11">
        <f>SUM(D100:D106)</f>
        <v>0</v>
      </c>
      <c r="E107" s="11">
        <f>SUM(E100:E106)</f>
        <v>0</v>
      </c>
      <c r="F107" s="12">
        <f>SUM(F100:F106)</f>
        <v>0</v>
      </c>
    </row>
    <row r="108" spans="1:6" ht="23.25" thickBot="1" x14ac:dyDescent="0.3">
      <c r="A108" s="79" t="s">
        <v>55</v>
      </c>
      <c r="B108" s="83"/>
      <c r="C108" s="84"/>
      <c r="D108" s="84"/>
      <c r="E108" s="84"/>
      <c r="F108" s="85">
        <f>F98+F107</f>
        <v>0</v>
      </c>
    </row>
    <row r="109" spans="1:6" x14ac:dyDescent="0.25">
      <c r="A109" s="87"/>
      <c r="B109" s="88"/>
      <c r="C109" s="89"/>
      <c r="D109" s="89"/>
      <c r="E109" s="89"/>
      <c r="F109" s="88"/>
    </row>
    <row r="110" spans="1:6" ht="15.75" thickBot="1" x14ac:dyDescent="0.3">
      <c r="A110" s="87"/>
      <c r="B110" s="88"/>
      <c r="C110" s="89"/>
      <c r="D110" s="89"/>
      <c r="E110" s="89"/>
      <c r="F110" s="88"/>
    </row>
    <row r="111" spans="1:6" x14ac:dyDescent="0.25">
      <c r="A111" s="16" t="s">
        <v>23</v>
      </c>
      <c r="B111" s="17"/>
      <c r="C111" s="89"/>
      <c r="D111" s="89"/>
      <c r="E111" s="89"/>
      <c r="F111" s="88"/>
    </row>
    <row r="112" spans="1:6" x14ac:dyDescent="0.25">
      <c r="A112" s="9" t="s">
        <v>0</v>
      </c>
      <c r="B112" s="75" t="s">
        <v>45</v>
      </c>
      <c r="C112" s="89"/>
      <c r="D112" s="89"/>
      <c r="E112" s="89"/>
      <c r="F112" s="88"/>
    </row>
    <row r="113" spans="1:6" x14ac:dyDescent="0.25">
      <c r="A113" s="9" t="s">
        <v>22</v>
      </c>
      <c r="B113" s="77">
        <v>3</v>
      </c>
      <c r="C113" s="89"/>
      <c r="D113" s="89"/>
      <c r="E113" s="89"/>
      <c r="F113" s="88"/>
    </row>
    <row r="114" spans="1:6" x14ac:dyDescent="0.25">
      <c r="A114" s="9" t="s">
        <v>56</v>
      </c>
      <c r="B114" s="77">
        <v>12</v>
      </c>
      <c r="C114" s="89"/>
      <c r="D114" s="89"/>
      <c r="E114" s="89"/>
      <c r="F114" s="88"/>
    </row>
    <row r="115" spans="1:6" x14ac:dyDescent="0.25">
      <c r="A115" s="9" t="s">
        <v>24</v>
      </c>
      <c r="B115" s="77">
        <v>74</v>
      </c>
      <c r="C115" s="89"/>
      <c r="D115" s="89"/>
      <c r="E115" s="89"/>
      <c r="F115" s="88"/>
    </row>
    <row r="116" spans="1:6" x14ac:dyDescent="0.25">
      <c r="A116" s="9" t="s">
        <v>25</v>
      </c>
      <c r="B116" s="77">
        <f>SUM(B117:B118)</f>
        <v>80.89</v>
      </c>
      <c r="C116" s="89"/>
      <c r="D116" s="89"/>
      <c r="E116" s="89"/>
      <c r="F116" s="88"/>
    </row>
    <row r="117" spans="1:6" x14ac:dyDescent="0.25">
      <c r="A117" s="9" t="s">
        <v>31</v>
      </c>
      <c r="B117" s="77">
        <v>35.74</v>
      </c>
      <c r="C117" s="89"/>
      <c r="D117" s="89"/>
      <c r="E117" s="89"/>
      <c r="F117" s="88"/>
    </row>
    <row r="118" spans="1:6" ht="15.75" thickBot="1" x14ac:dyDescent="0.3">
      <c r="A118" s="55" t="s">
        <v>32</v>
      </c>
      <c r="B118" s="78">
        <v>45.15</v>
      </c>
      <c r="C118" s="89"/>
      <c r="D118" s="89"/>
      <c r="E118" s="89"/>
      <c r="F118" s="88"/>
    </row>
    <row r="120" spans="1:6" ht="15.75" thickBot="1" x14ac:dyDescent="0.3"/>
    <row r="121" spans="1:6" ht="15.75" thickBot="1" x14ac:dyDescent="0.3">
      <c r="A121" s="1" t="s">
        <v>10</v>
      </c>
      <c r="B121" s="2" t="s">
        <v>27</v>
      </c>
      <c r="C121" s="2" t="s">
        <v>12</v>
      </c>
      <c r="D121" s="2" t="s">
        <v>13</v>
      </c>
      <c r="E121" s="2" t="s">
        <v>14</v>
      </c>
      <c r="F121" s="3" t="s">
        <v>15</v>
      </c>
    </row>
    <row r="122" spans="1:6" x14ac:dyDescent="0.25">
      <c r="A122" s="50" t="s">
        <v>52</v>
      </c>
      <c r="B122" s="51">
        <f>B116</f>
        <v>80.89</v>
      </c>
      <c r="C122" s="52"/>
      <c r="D122" s="7">
        <f>B122*C122</f>
        <v>0</v>
      </c>
      <c r="E122" s="53">
        <f t="shared" ref="E122" si="25">D122*23/100</f>
        <v>0</v>
      </c>
      <c r="F122" s="54">
        <f t="shared" ref="F122" si="26">D122+E122</f>
        <v>0</v>
      </c>
    </row>
    <row r="123" spans="1:6" ht="15.75" thickBot="1" x14ac:dyDescent="0.3">
      <c r="A123" s="90"/>
      <c r="B123" s="91"/>
      <c r="C123" s="91"/>
      <c r="D123" s="91"/>
      <c r="E123" s="91"/>
      <c r="F123" s="92"/>
    </row>
    <row r="124" spans="1:6" x14ac:dyDescent="0.25">
      <c r="A124" s="4" t="s">
        <v>36</v>
      </c>
      <c r="B124" s="5">
        <f>B117*1000</f>
        <v>35740</v>
      </c>
      <c r="C124" s="6"/>
      <c r="D124" s="7">
        <f t="shared" ref="D124:D130" si="27">B124*C124</f>
        <v>0</v>
      </c>
      <c r="E124" s="7">
        <f t="shared" ref="E124:E130" si="28">D124*23/100</f>
        <v>0</v>
      </c>
      <c r="F124" s="8">
        <f t="shared" ref="F124:F130" si="29">D124+E124</f>
        <v>0</v>
      </c>
    </row>
    <row r="125" spans="1:6" x14ac:dyDescent="0.25">
      <c r="A125" s="4" t="s">
        <v>37</v>
      </c>
      <c r="B125" s="5">
        <f>B118*1000</f>
        <v>45150</v>
      </c>
      <c r="C125" s="6"/>
      <c r="D125" s="7">
        <f t="shared" si="27"/>
        <v>0</v>
      </c>
      <c r="E125" s="7">
        <f t="shared" si="28"/>
        <v>0</v>
      </c>
      <c r="F125" s="8">
        <f t="shared" si="29"/>
        <v>0</v>
      </c>
    </row>
    <row r="126" spans="1:6" x14ac:dyDescent="0.25">
      <c r="A126" s="9" t="s">
        <v>35</v>
      </c>
      <c r="B126" s="13">
        <f>B116*1000</f>
        <v>80890</v>
      </c>
      <c r="C126" s="10"/>
      <c r="D126" s="11">
        <f t="shared" si="27"/>
        <v>0</v>
      </c>
      <c r="E126" s="11">
        <f t="shared" si="28"/>
        <v>0</v>
      </c>
      <c r="F126" s="12">
        <f t="shared" si="29"/>
        <v>0</v>
      </c>
    </row>
    <row r="127" spans="1:6" x14ac:dyDescent="0.25">
      <c r="A127" s="9" t="s">
        <v>18</v>
      </c>
      <c r="B127" s="10">
        <f>B115*B114</f>
        <v>888</v>
      </c>
      <c r="C127" s="10"/>
      <c r="D127" s="11">
        <f t="shared" si="27"/>
        <v>0</v>
      </c>
      <c r="E127" s="11">
        <f t="shared" si="28"/>
        <v>0</v>
      </c>
      <c r="F127" s="12">
        <f t="shared" si="29"/>
        <v>0</v>
      </c>
    </row>
    <row r="128" spans="1:6" x14ac:dyDescent="0.25">
      <c r="A128" s="9" t="s">
        <v>19</v>
      </c>
      <c r="B128" s="10">
        <f>B115*B114</f>
        <v>888</v>
      </c>
      <c r="C128" s="10"/>
      <c r="D128" s="11">
        <f t="shared" si="27"/>
        <v>0</v>
      </c>
      <c r="E128" s="11">
        <f t="shared" si="28"/>
        <v>0</v>
      </c>
      <c r="F128" s="12">
        <f t="shared" si="29"/>
        <v>0</v>
      </c>
    </row>
    <row r="129" spans="1:6" x14ac:dyDescent="0.25">
      <c r="A129" s="9" t="s">
        <v>20</v>
      </c>
      <c r="B129" s="10">
        <f>B113*B114</f>
        <v>36</v>
      </c>
      <c r="C129" s="10"/>
      <c r="D129" s="11">
        <f t="shared" si="27"/>
        <v>0</v>
      </c>
      <c r="E129" s="11">
        <f t="shared" si="28"/>
        <v>0</v>
      </c>
      <c r="F129" s="12">
        <f t="shared" si="29"/>
        <v>0</v>
      </c>
    </row>
    <row r="130" spans="1:6" x14ac:dyDescent="0.25">
      <c r="A130" s="9" t="s">
        <v>21</v>
      </c>
      <c r="B130" s="13">
        <f>B116</f>
        <v>80.89</v>
      </c>
      <c r="C130" s="10"/>
      <c r="D130" s="11">
        <f t="shared" si="27"/>
        <v>0</v>
      </c>
      <c r="E130" s="11">
        <f t="shared" si="28"/>
        <v>0</v>
      </c>
      <c r="F130" s="12">
        <f t="shared" si="29"/>
        <v>0</v>
      </c>
    </row>
    <row r="131" spans="1:6" x14ac:dyDescent="0.25">
      <c r="A131" s="9" t="s">
        <v>54</v>
      </c>
      <c r="B131" s="14"/>
      <c r="C131" s="14"/>
      <c r="D131" s="11">
        <f>SUM(D124:D130)</f>
        <v>0</v>
      </c>
      <c r="E131" s="11">
        <f>SUM(E124:E130)</f>
        <v>0</v>
      </c>
      <c r="F131" s="12">
        <f>SUM(F124:F130)</f>
        <v>0</v>
      </c>
    </row>
    <row r="132" spans="1:6" ht="23.25" thickBot="1" x14ac:dyDescent="0.3">
      <c r="A132" s="79" t="s">
        <v>55</v>
      </c>
      <c r="B132" s="83"/>
      <c r="C132" s="84"/>
      <c r="D132" s="84"/>
      <c r="E132" s="84"/>
      <c r="F132" s="85">
        <f>F122+F131</f>
        <v>0</v>
      </c>
    </row>
    <row r="134" spans="1:6" ht="15.75" thickBot="1" x14ac:dyDescent="0.3"/>
    <row r="135" spans="1:6" x14ac:dyDescent="0.25">
      <c r="A135" s="16" t="s">
        <v>23</v>
      </c>
      <c r="B135" s="17"/>
    </row>
    <row r="136" spans="1:6" x14ac:dyDescent="0.25">
      <c r="A136" s="9" t="s">
        <v>0</v>
      </c>
      <c r="B136" s="75" t="s">
        <v>1</v>
      </c>
    </row>
    <row r="137" spans="1:6" x14ac:dyDescent="0.25">
      <c r="A137" s="9" t="s">
        <v>22</v>
      </c>
      <c r="B137" s="77">
        <v>17</v>
      </c>
    </row>
    <row r="138" spans="1:6" x14ac:dyDescent="0.25">
      <c r="A138" s="9" t="s">
        <v>56</v>
      </c>
      <c r="B138" s="77">
        <v>12</v>
      </c>
    </row>
    <row r="139" spans="1:6" x14ac:dyDescent="0.25">
      <c r="A139" s="9" t="s">
        <v>24</v>
      </c>
      <c r="B139" s="77">
        <v>1102</v>
      </c>
    </row>
    <row r="140" spans="1:6" ht="15.75" thickBot="1" x14ac:dyDescent="0.3">
      <c r="A140" s="55" t="s">
        <v>25</v>
      </c>
      <c r="B140" s="78">
        <v>1181.08</v>
      </c>
    </row>
    <row r="141" spans="1:6" ht="15.75" thickBot="1" x14ac:dyDescent="0.3"/>
    <row r="142" spans="1:6" ht="15.75" thickBot="1" x14ac:dyDescent="0.3">
      <c r="A142" s="1" t="s">
        <v>10</v>
      </c>
      <c r="B142" s="2" t="s">
        <v>27</v>
      </c>
      <c r="C142" s="2" t="s">
        <v>12</v>
      </c>
      <c r="D142" s="2" t="s">
        <v>13</v>
      </c>
      <c r="E142" s="2" t="s">
        <v>14</v>
      </c>
      <c r="F142" s="3" t="s">
        <v>15</v>
      </c>
    </row>
    <row r="143" spans="1:6" x14ac:dyDescent="0.25">
      <c r="A143" s="50" t="s">
        <v>52</v>
      </c>
      <c r="B143" s="51">
        <f>B140</f>
        <v>1181.08</v>
      </c>
      <c r="C143" s="52"/>
      <c r="D143" s="7">
        <f>B143*C143</f>
        <v>0</v>
      </c>
      <c r="E143" s="53">
        <f t="shared" ref="E143" si="30">D143*23/100</f>
        <v>0</v>
      </c>
      <c r="F143" s="54">
        <f t="shared" ref="F143" si="31">D143+E143</f>
        <v>0</v>
      </c>
    </row>
    <row r="144" spans="1:6" ht="15.75" thickBot="1" x14ac:dyDescent="0.3">
      <c r="A144" s="90"/>
      <c r="B144" s="91"/>
      <c r="C144" s="91"/>
      <c r="D144" s="91"/>
      <c r="E144" s="91"/>
      <c r="F144" s="92"/>
    </row>
    <row r="145" spans="1:6" x14ac:dyDescent="0.25">
      <c r="A145" s="4" t="s">
        <v>34</v>
      </c>
      <c r="B145" s="5">
        <f>B140*1000</f>
        <v>1181080</v>
      </c>
      <c r="C145" s="6"/>
      <c r="D145" s="7">
        <f t="shared" ref="D145:D150" si="32">B145*C145</f>
        <v>0</v>
      </c>
      <c r="E145" s="7">
        <f t="shared" ref="E145:E150" si="33">D145*23/100</f>
        <v>0</v>
      </c>
      <c r="F145" s="8">
        <f t="shared" ref="F145:F150" si="34">D145+E145</f>
        <v>0</v>
      </c>
    </row>
    <row r="146" spans="1:6" x14ac:dyDescent="0.25">
      <c r="A146" s="9" t="s">
        <v>35</v>
      </c>
      <c r="B146" s="13">
        <f>B140*1000</f>
        <v>1181080</v>
      </c>
      <c r="C146" s="10"/>
      <c r="D146" s="11">
        <f t="shared" si="32"/>
        <v>0</v>
      </c>
      <c r="E146" s="11">
        <f t="shared" si="33"/>
        <v>0</v>
      </c>
      <c r="F146" s="12">
        <f t="shared" si="34"/>
        <v>0</v>
      </c>
    </row>
    <row r="147" spans="1:6" x14ac:dyDescent="0.25">
      <c r="A147" s="9" t="s">
        <v>18</v>
      </c>
      <c r="B147" s="10">
        <f>B139*B138</f>
        <v>13224</v>
      </c>
      <c r="C147" s="10"/>
      <c r="D147" s="11">
        <f t="shared" si="32"/>
        <v>0</v>
      </c>
      <c r="E147" s="11">
        <f t="shared" si="33"/>
        <v>0</v>
      </c>
      <c r="F147" s="12">
        <f t="shared" si="34"/>
        <v>0</v>
      </c>
    </row>
    <row r="148" spans="1:6" x14ac:dyDescent="0.25">
      <c r="A148" s="9" t="s">
        <v>19</v>
      </c>
      <c r="B148" s="10">
        <f>B139*B138</f>
        <v>13224</v>
      </c>
      <c r="C148" s="10"/>
      <c r="D148" s="11">
        <f t="shared" si="32"/>
        <v>0</v>
      </c>
      <c r="E148" s="11">
        <f t="shared" si="33"/>
        <v>0</v>
      </c>
      <c r="F148" s="12">
        <f t="shared" si="34"/>
        <v>0</v>
      </c>
    </row>
    <row r="149" spans="1:6" x14ac:dyDescent="0.25">
      <c r="A149" s="9" t="s">
        <v>20</v>
      </c>
      <c r="B149" s="10">
        <f>B137*B138</f>
        <v>204</v>
      </c>
      <c r="C149" s="10"/>
      <c r="D149" s="11">
        <f t="shared" si="32"/>
        <v>0</v>
      </c>
      <c r="E149" s="11">
        <f t="shared" si="33"/>
        <v>0</v>
      </c>
      <c r="F149" s="12">
        <f t="shared" si="34"/>
        <v>0</v>
      </c>
    </row>
    <row r="150" spans="1:6" x14ac:dyDescent="0.25">
      <c r="A150" s="9" t="s">
        <v>21</v>
      </c>
      <c r="B150" s="13">
        <f>B140</f>
        <v>1181.08</v>
      </c>
      <c r="C150" s="10"/>
      <c r="D150" s="11">
        <f t="shared" si="32"/>
        <v>0</v>
      </c>
      <c r="E150" s="11">
        <f t="shared" si="33"/>
        <v>0</v>
      </c>
      <c r="F150" s="12">
        <f t="shared" si="34"/>
        <v>0</v>
      </c>
    </row>
    <row r="151" spans="1:6" x14ac:dyDescent="0.25">
      <c r="A151" s="9" t="s">
        <v>54</v>
      </c>
      <c r="B151" s="14"/>
      <c r="C151" s="14"/>
      <c r="D151" s="11">
        <f>SUM(D145:D150)</f>
        <v>0</v>
      </c>
      <c r="E151" s="11">
        <f>SUM(E145:E150)</f>
        <v>0</v>
      </c>
      <c r="F151" s="12">
        <f>SUM(F145:F150)</f>
        <v>0</v>
      </c>
    </row>
    <row r="152" spans="1:6" ht="23.25" thickBot="1" x14ac:dyDescent="0.3">
      <c r="A152" s="79" t="s">
        <v>55</v>
      </c>
      <c r="B152" s="83"/>
      <c r="C152" s="84"/>
      <c r="D152" s="84"/>
      <c r="E152" s="84"/>
      <c r="F152" s="85">
        <f>F143+F151</f>
        <v>0</v>
      </c>
    </row>
    <row r="154" spans="1:6" ht="15.75" thickBot="1" x14ac:dyDescent="0.3"/>
    <row r="155" spans="1:6" x14ac:dyDescent="0.25">
      <c r="A155" s="16" t="s">
        <v>23</v>
      </c>
      <c r="B155" s="17"/>
    </row>
    <row r="156" spans="1:6" x14ac:dyDescent="0.25">
      <c r="A156" s="9" t="s">
        <v>0</v>
      </c>
      <c r="B156" s="75" t="s">
        <v>6</v>
      </c>
    </row>
    <row r="157" spans="1:6" x14ac:dyDescent="0.25">
      <c r="A157" s="9" t="s">
        <v>22</v>
      </c>
      <c r="B157" s="77">
        <v>1</v>
      </c>
    </row>
    <row r="158" spans="1:6" x14ac:dyDescent="0.25">
      <c r="A158" s="9" t="s">
        <v>56</v>
      </c>
      <c r="B158" s="77">
        <v>12</v>
      </c>
    </row>
    <row r="159" spans="1:6" x14ac:dyDescent="0.25">
      <c r="A159" s="9" t="s">
        <v>24</v>
      </c>
      <c r="B159" s="77">
        <v>60</v>
      </c>
    </row>
    <row r="160" spans="1:6" x14ac:dyDescent="0.25">
      <c r="A160" s="9" t="s">
        <v>25</v>
      </c>
      <c r="B160" s="77">
        <f>SUM(B161:B162)</f>
        <v>115.89</v>
      </c>
    </row>
    <row r="161" spans="1:6" x14ac:dyDescent="0.25">
      <c r="A161" s="9" t="s">
        <v>31</v>
      </c>
      <c r="B161" s="77">
        <v>45</v>
      </c>
    </row>
    <row r="162" spans="1:6" ht="15.75" thickBot="1" x14ac:dyDescent="0.3">
      <c r="A162" s="55" t="s">
        <v>32</v>
      </c>
      <c r="B162" s="78">
        <v>70.89</v>
      </c>
    </row>
    <row r="163" spans="1:6" ht="15.75" thickBot="1" x14ac:dyDescent="0.3"/>
    <row r="164" spans="1:6" ht="15.75" thickBot="1" x14ac:dyDescent="0.3">
      <c r="A164" s="1" t="s">
        <v>10</v>
      </c>
      <c r="B164" s="2" t="s">
        <v>27</v>
      </c>
      <c r="C164" s="2" t="s">
        <v>12</v>
      </c>
      <c r="D164" s="2" t="s">
        <v>13</v>
      </c>
      <c r="E164" s="2" t="s">
        <v>14</v>
      </c>
      <c r="F164" s="3" t="s">
        <v>15</v>
      </c>
    </row>
    <row r="165" spans="1:6" x14ac:dyDescent="0.25">
      <c r="A165" s="50" t="s">
        <v>52</v>
      </c>
      <c r="B165" s="51">
        <f>B160</f>
        <v>115.89</v>
      </c>
      <c r="C165" s="52"/>
      <c r="D165" s="7">
        <f>B165*C165</f>
        <v>0</v>
      </c>
      <c r="E165" s="53">
        <f t="shared" ref="E165" si="35">D165*23/100</f>
        <v>0</v>
      </c>
      <c r="F165" s="54">
        <f t="shared" ref="F165" si="36">D165+E165</f>
        <v>0</v>
      </c>
    </row>
    <row r="166" spans="1:6" ht="15.75" thickBot="1" x14ac:dyDescent="0.3">
      <c r="A166" s="90"/>
      <c r="B166" s="91"/>
      <c r="C166" s="91"/>
      <c r="D166" s="91"/>
      <c r="E166" s="91"/>
      <c r="F166" s="92"/>
    </row>
    <row r="167" spans="1:6" x14ac:dyDescent="0.25">
      <c r="A167" s="4" t="s">
        <v>36</v>
      </c>
      <c r="B167" s="5">
        <f>B161*1000</f>
        <v>45000</v>
      </c>
      <c r="C167" s="6"/>
      <c r="D167" s="7">
        <f t="shared" ref="D167:D173" si="37">B167*C167</f>
        <v>0</v>
      </c>
      <c r="E167" s="7">
        <f t="shared" ref="E167:E173" si="38">D167*23/100</f>
        <v>0</v>
      </c>
      <c r="F167" s="8">
        <f t="shared" ref="F167:F173" si="39">D167+E167</f>
        <v>0</v>
      </c>
    </row>
    <row r="168" spans="1:6" x14ac:dyDescent="0.25">
      <c r="A168" s="4" t="s">
        <v>37</v>
      </c>
      <c r="B168" s="5">
        <f>B162*1000</f>
        <v>70890</v>
      </c>
      <c r="C168" s="6"/>
      <c r="D168" s="7">
        <f t="shared" si="37"/>
        <v>0</v>
      </c>
      <c r="E168" s="7">
        <f t="shared" si="38"/>
        <v>0</v>
      </c>
      <c r="F168" s="8">
        <f t="shared" si="39"/>
        <v>0</v>
      </c>
    </row>
    <row r="169" spans="1:6" x14ac:dyDescent="0.25">
      <c r="A169" s="9" t="s">
        <v>35</v>
      </c>
      <c r="B169" s="13">
        <f>B160*1000</f>
        <v>115890</v>
      </c>
      <c r="C169" s="10"/>
      <c r="D169" s="11">
        <f t="shared" si="37"/>
        <v>0</v>
      </c>
      <c r="E169" s="11">
        <f t="shared" si="38"/>
        <v>0</v>
      </c>
      <c r="F169" s="12">
        <f t="shared" si="39"/>
        <v>0</v>
      </c>
    </row>
    <row r="170" spans="1:6" x14ac:dyDescent="0.25">
      <c r="A170" s="9" t="s">
        <v>18</v>
      </c>
      <c r="B170" s="10">
        <f>B159*B158</f>
        <v>720</v>
      </c>
      <c r="C170" s="10"/>
      <c r="D170" s="11">
        <f t="shared" si="37"/>
        <v>0</v>
      </c>
      <c r="E170" s="11">
        <f t="shared" si="38"/>
        <v>0</v>
      </c>
      <c r="F170" s="12">
        <f t="shared" si="39"/>
        <v>0</v>
      </c>
    </row>
    <row r="171" spans="1:6" x14ac:dyDescent="0.25">
      <c r="A171" s="9" t="s">
        <v>19</v>
      </c>
      <c r="B171" s="10">
        <f>B159*B158</f>
        <v>720</v>
      </c>
      <c r="C171" s="10"/>
      <c r="D171" s="11">
        <f t="shared" si="37"/>
        <v>0</v>
      </c>
      <c r="E171" s="11">
        <f t="shared" si="38"/>
        <v>0</v>
      </c>
      <c r="F171" s="12">
        <f t="shared" si="39"/>
        <v>0</v>
      </c>
    </row>
    <row r="172" spans="1:6" x14ac:dyDescent="0.25">
      <c r="A172" s="9" t="s">
        <v>20</v>
      </c>
      <c r="B172" s="10">
        <f>B157*B158</f>
        <v>12</v>
      </c>
      <c r="C172" s="10"/>
      <c r="D172" s="11">
        <f t="shared" si="37"/>
        <v>0</v>
      </c>
      <c r="E172" s="11">
        <f t="shared" si="38"/>
        <v>0</v>
      </c>
      <c r="F172" s="12">
        <f t="shared" si="39"/>
        <v>0</v>
      </c>
    </row>
    <row r="173" spans="1:6" x14ac:dyDescent="0.25">
      <c r="A173" s="9" t="s">
        <v>21</v>
      </c>
      <c r="B173" s="13">
        <f>B160</f>
        <v>115.89</v>
      </c>
      <c r="C173" s="10"/>
      <c r="D173" s="11">
        <f t="shared" si="37"/>
        <v>0</v>
      </c>
      <c r="E173" s="11">
        <f t="shared" si="38"/>
        <v>0</v>
      </c>
      <c r="F173" s="12">
        <f t="shared" si="39"/>
        <v>0</v>
      </c>
    </row>
    <row r="174" spans="1:6" x14ac:dyDescent="0.25">
      <c r="A174" s="9" t="s">
        <v>54</v>
      </c>
      <c r="B174" s="14"/>
      <c r="C174" s="14"/>
      <c r="D174" s="11">
        <f>SUM(D167:D173)</f>
        <v>0</v>
      </c>
      <c r="E174" s="11">
        <f>SUM(E167:E173)</f>
        <v>0</v>
      </c>
      <c r="F174" s="12">
        <f>SUM(F167:F173)</f>
        <v>0</v>
      </c>
    </row>
    <row r="175" spans="1:6" ht="23.25" thickBot="1" x14ac:dyDescent="0.3">
      <c r="A175" s="79" t="s">
        <v>55</v>
      </c>
      <c r="B175" s="83"/>
      <c r="C175" s="84"/>
      <c r="D175" s="84"/>
      <c r="E175" s="84"/>
      <c r="F175" s="85">
        <f>F165+F174</f>
        <v>0</v>
      </c>
    </row>
    <row r="176" spans="1:6" x14ac:dyDescent="0.25">
      <c r="A176" s="18"/>
      <c r="B176" s="19"/>
      <c r="C176" s="65"/>
      <c r="D176" s="65"/>
      <c r="E176" s="65"/>
      <c r="F176" s="65"/>
    </row>
    <row r="177" spans="1:6" ht="15.75" thickBot="1" x14ac:dyDescent="0.3">
      <c r="A177" s="18"/>
      <c r="B177" s="19"/>
      <c r="C177" s="65"/>
      <c r="D177" s="65"/>
      <c r="E177" s="65"/>
      <c r="F177" s="65"/>
    </row>
    <row r="178" spans="1:6" x14ac:dyDescent="0.25">
      <c r="A178" s="16" t="s">
        <v>23</v>
      </c>
      <c r="B178" s="17"/>
      <c r="C178" s="65"/>
      <c r="D178" s="65"/>
      <c r="E178" s="65"/>
      <c r="F178" s="65"/>
    </row>
    <row r="179" spans="1:6" x14ac:dyDescent="0.25">
      <c r="A179" s="9" t="s">
        <v>0</v>
      </c>
      <c r="B179" s="75" t="s">
        <v>46</v>
      </c>
      <c r="C179" s="65"/>
      <c r="D179" s="65"/>
      <c r="E179" s="65"/>
      <c r="F179" s="65"/>
    </row>
    <row r="180" spans="1:6" x14ac:dyDescent="0.25">
      <c r="A180" s="9" t="s">
        <v>22</v>
      </c>
      <c r="B180" s="77">
        <v>1</v>
      </c>
      <c r="C180" s="65"/>
      <c r="D180" s="65"/>
      <c r="E180" s="65"/>
      <c r="F180" s="65"/>
    </row>
    <row r="181" spans="1:6" x14ac:dyDescent="0.25">
      <c r="A181" s="9" t="s">
        <v>56</v>
      </c>
      <c r="B181" s="77">
        <v>12</v>
      </c>
      <c r="C181" s="65"/>
      <c r="D181" s="65"/>
      <c r="E181" s="65"/>
      <c r="F181" s="65"/>
    </row>
    <row r="182" spans="1:6" x14ac:dyDescent="0.25">
      <c r="A182" s="9" t="s">
        <v>24</v>
      </c>
      <c r="B182" s="77">
        <v>92</v>
      </c>
      <c r="C182" s="65"/>
      <c r="D182" s="65"/>
      <c r="E182" s="65"/>
      <c r="F182" s="65"/>
    </row>
    <row r="183" spans="1:6" x14ac:dyDescent="0.25">
      <c r="A183" s="9" t="s">
        <v>25</v>
      </c>
      <c r="B183" s="77">
        <f>SUM(B184:B185)</f>
        <v>369.04999999999995</v>
      </c>
      <c r="C183" s="65"/>
      <c r="D183" s="65"/>
      <c r="E183" s="65"/>
      <c r="F183" s="65"/>
    </row>
    <row r="184" spans="1:6" x14ac:dyDescent="0.25">
      <c r="A184" s="9" t="s">
        <v>31</v>
      </c>
      <c r="B184" s="77">
        <v>280.64999999999998</v>
      </c>
      <c r="C184" s="65"/>
      <c r="D184" s="65"/>
      <c r="E184" s="65"/>
      <c r="F184" s="65"/>
    </row>
    <row r="185" spans="1:6" ht="15.75" thickBot="1" x14ac:dyDescent="0.3">
      <c r="A185" s="55" t="s">
        <v>32</v>
      </c>
      <c r="B185" s="78">
        <v>88.4</v>
      </c>
      <c r="C185" s="65"/>
      <c r="D185" s="65"/>
      <c r="E185" s="65"/>
      <c r="F185" s="65"/>
    </row>
    <row r="186" spans="1:6" ht="15.75" thickBot="1" x14ac:dyDescent="0.3"/>
    <row r="187" spans="1:6" ht="15.75" thickBot="1" x14ac:dyDescent="0.3">
      <c r="A187" s="1" t="s">
        <v>10</v>
      </c>
      <c r="B187" s="2" t="s">
        <v>27</v>
      </c>
      <c r="C187" s="2" t="s">
        <v>12</v>
      </c>
      <c r="D187" s="2" t="s">
        <v>13</v>
      </c>
      <c r="E187" s="2" t="s">
        <v>14</v>
      </c>
      <c r="F187" s="3" t="s">
        <v>15</v>
      </c>
    </row>
    <row r="188" spans="1:6" x14ac:dyDescent="0.25">
      <c r="A188" s="50" t="s">
        <v>52</v>
      </c>
      <c r="B188" s="51">
        <f>B183</f>
        <v>369.04999999999995</v>
      </c>
      <c r="C188" s="52"/>
      <c r="D188" s="7">
        <f>B188*C188</f>
        <v>0</v>
      </c>
      <c r="E188" s="53">
        <f t="shared" ref="E188" si="40">D188*23/100</f>
        <v>0</v>
      </c>
      <c r="F188" s="54">
        <f t="shared" ref="F188" si="41">D188+E188</f>
        <v>0</v>
      </c>
    </row>
    <row r="189" spans="1:6" ht="15.75" thickBot="1" x14ac:dyDescent="0.3">
      <c r="A189" s="90"/>
      <c r="B189" s="91"/>
      <c r="C189" s="91"/>
      <c r="D189" s="91"/>
      <c r="E189" s="91"/>
      <c r="F189" s="92"/>
    </row>
    <row r="190" spans="1:6" x14ac:dyDescent="0.25">
      <c r="A190" s="4" t="s">
        <v>36</v>
      </c>
      <c r="B190" s="5">
        <f>B184*1000</f>
        <v>280650</v>
      </c>
      <c r="C190" s="6"/>
      <c r="D190" s="7">
        <f t="shared" ref="D190:D196" si="42">B190*C190</f>
        <v>0</v>
      </c>
      <c r="E190" s="7">
        <f t="shared" ref="E190:E196" si="43">D190*23/100</f>
        <v>0</v>
      </c>
      <c r="F190" s="8">
        <f t="shared" ref="F190:F196" si="44">D190+E190</f>
        <v>0</v>
      </c>
    </row>
    <row r="191" spans="1:6" x14ac:dyDescent="0.25">
      <c r="A191" s="4" t="s">
        <v>37</v>
      </c>
      <c r="B191" s="5">
        <f>B185*1000</f>
        <v>88400</v>
      </c>
      <c r="C191" s="6"/>
      <c r="D191" s="7">
        <f t="shared" si="42"/>
        <v>0</v>
      </c>
      <c r="E191" s="7">
        <f t="shared" si="43"/>
        <v>0</v>
      </c>
      <c r="F191" s="8">
        <f t="shared" si="44"/>
        <v>0</v>
      </c>
    </row>
    <row r="192" spans="1:6" x14ac:dyDescent="0.25">
      <c r="A192" s="9" t="s">
        <v>35</v>
      </c>
      <c r="B192" s="13">
        <f>B183*1000</f>
        <v>369049.99999999994</v>
      </c>
      <c r="C192" s="10"/>
      <c r="D192" s="11">
        <f t="shared" si="42"/>
        <v>0</v>
      </c>
      <c r="E192" s="11">
        <f t="shared" si="43"/>
        <v>0</v>
      </c>
      <c r="F192" s="12">
        <f t="shared" si="44"/>
        <v>0</v>
      </c>
    </row>
    <row r="193" spans="1:6" x14ac:dyDescent="0.25">
      <c r="A193" s="9" t="s">
        <v>18</v>
      </c>
      <c r="B193" s="10">
        <f>B182*B181</f>
        <v>1104</v>
      </c>
      <c r="C193" s="10"/>
      <c r="D193" s="11">
        <f t="shared" si="42"/>
        <v>0</v>
      </c>
      <c r="E193" s="11">
        <f t="shared" si="43"/>
        <v>0</v>
      </c>
      <c r="F193" s="12">
        <f t="shared" si="44"/>
        <v>0</v>
      </c>
    </row>
    <row r="194" spans="1:6" x14ac:dyDescent="0.25">
      <c r="A194" s="9" t="s">
        <v>19</v>
      </c>
      <c r="B194" s="10">
        <f>B182*B181</f>
        <v>1104</v>
      </c>
      <c r="C194" s="10"/>
      <c r="D194" s="11">
        <f t="shared" si="42"/>
        <v>0</v>
      </c>
      <c r="E194" s="11">
        <f t="shared" si="43"/>
        <v>0</v>
      </c>
      <c r="F194" s="12">
        <f t="shared" si="44"/>
        <v>0</v>
      </c>
    </row>
    <row r="195" spans="1:6" x14ac:dyDescent="0.25">
      <c r="A195" s="9" t="s">
        <v>20</v>
      </c>
      <c r="B195" s="10">
        <f>B180*B181</f>
        <v>12</v>
      </c>
      <c r="C195" s="10"/>
      <c r="D195" s="11">
        <f t="shared" si="42"/>
        <v>0</v>
      </c>
      <c r="E195" s="11">
        <f t="shared" si="43"/>
        <v>0</v>
      </c>
      <c r="F195" s="12">
        <f t="shared" si="44"/>
        <v>0</v>
      </c>
    </row>
    <row r="196" spans="1:6" x14ac:dyDescent="0.25">
      <c r="A196" s="9" t="s">
        <v>21</v>
      </c>
      <c r="B196" s="13">
        <f>B183</f>
        <v>369.04999999999995</v>
      </c>
      <c r="C196" s="10"/>
      <c r="D196" s="11">
        <f t="shared" si="42"/>
        <v>0</v>
      </c>
      <c r="E196" s="11">
        <f t="shared" si="43"/>
        <v>0</v>
      </c>
      <c r="F196" s="12">
        <f t="shared" si="44"/>
        <v>0</v>
      </c>
    </row>
    <row r="197" spans="1:6" x14ac:dyDescent="0.25">
      <c r="A197" s="9" t="s">
        <v>54</v>
      </c>
      <c r="B197" s="14"/>
      <c r="C197" s="14"/>
      <c r="D197" s="11">
        <f>SUM(D190:D196)</f>
        <v>0</v>
      </c>
      <c r="E197" s="11">
        <f>SUM(E190:E196)</f>
        <v>0</v>
      </c>
      <c r="F197" s="12">
        <f>SUM(F190:F196)</f>
        <v>0</v>
      </c>
    </row>
    <row r="198" spans="1:6" ht="23.25" thickBot="1" x14ac:dyDescent="0.3">
      <c r="A198" s="79" t="s">
        <v>55</v>
      </c>
      <c r="B198" s="83"/>
      <c r="C198" s="84"/>
      <c r="D198" s="84"/>
      <c r="E198" s="84"/>
      <c r="F198" s="85">
        <f>F188+F197</f>
        <v>0</v>
      </c>
    </row>
    <row r="199" spans="1:6" x14ac:dyDescent="0.25">
      <c r="A199" s="18"/>
      <c r="B199" s="19"/>
      <c r="C199" s="20"/>
      <c r="D199" s="20"/>
      <c r="E199" s="20"/>
      <c r="F199" s="20"/>
    </row>
    <row r="200" spans="1:6" ht="15.75" thickBot="1" x14ac:dyDescent="0.3">
      <c r="A200" s="18"/>
      <c r="B200" s="19"/>
      <c r="C200" s="65"/>
      <c r="D200" s="65"/>
      <c r="E200" s="65"/>
      <c r="F200" s="65"/>
    </row>
    <row r="201" spans="1:6" x14ac:dyDescent="0.25">
      <c r="A201" s="16" t="s">
        <v>23</v>
      </c>
      <c r="B201" s="17"/>
      <c r="C201" s="65"/>
      <c r="D201" s="65"/>
      <c r="E201" s="65"/>
      <c r="F201" s="65"/>
    </row>
    <row r="202" spans="1:6" x14ac:dyDescent="0.25">
      <c r="A202" s="9" t="s">
        <v>0</v>
      </c>
      <c r="B202" s="75" t="s">
        <v>50</v>
      </c>
      <c r="C202" s="65"/>
      <c r="D202" s="65"/>
      <c r="E202" s="65"/>
      <c r="F202" s="65"/>
    </row>
    <row r="203" spans="1:6" x14ac:dyDescent="0.25">
      <c r="A203" s="9" t="s">
        <v>22</v>
      </c>
      <c r="B203" s="77">
        <v>2</v>
      </c>
      <c r="C203" s="65"/>
      <c r="D203" s="65"/>
      <c r="E203" s="65"/>
      <c r="F203" s="65"/>
    </row>
    <row r="204" spans="1:6" x14ac:dyDescent="0.25">
      <c r="A204" s="9" t="s">
        <v>56</v>
      </c>
      <c r="B204" s="77">
        <v>12</v>
      </c>
      <c r="C204" s="65"/>
      <c r="D204" s="65"/>
      <c r="E204" s="65"/>
      <c r="F204" s="65"/>
    </row>
    <row r="205" spans="1:6" x14ac:dyDescent="0.25">
      <c r="A205" s="9" t="s">
        <v>24</v>
      </c>
      <c r="B205" s="77">
        <v>155</v>
      </c>
      <c r="C205" s="65"/>
      <c r="D205" s="65"/>
      <c r="E205" s="65"/>
      <c r="F205" s="65"/>
    </row>
    <row r="206" spans="1:6" x14ac:dyDescent="0.25">
      <c r="A206" s="9" t="s">
        <v>25</v>
      </c>
      <c r="B206" s="77">
        <f>SUM(B207:B209)</f>
        <v>440</v>
      </c>
      <c r="C206" s="65"/>
      <c r="D206" s="65"/>
      <c r="E206" s="65"/>
      <c r="F206" s="65"/>
    </row>
    <row r="207" spans="1:6" x14ac:dyDescent="0.25">
      <c r="A207" s="9" t="s">
        <v>31</v>
      </c>
      <c r="B207" s="77">
        <v>440</v>
      </c>
      <c r="C207" s="65"/>
      <c r="D207" s="65"/>
      <c r="E207" s="65"/>
      <c r="F207" s="65"/>
    </row>
    <row r="208" spans="1:6" x14ac:dyDescent="0.25">
      <c r="A208" s="9" t="s">
        <v>32</v>
      </c>
      <c r="B208" s="77">
        <v>0</v>
      </c>
      <c r="C208" s="65"/>
      <c r="D208" s="65"/>
      <c r="E208" s="65"/>
      <c r="F208" s="65"/>
    </row>
    <row r="209" spans="1:6" ht="15.75" thickBot="1" x14ac:dyDescent="0.3">
      <c r="A209" s="55" t="s">
        <v>33</v>
      </c>
      <c r="B209" s="78">
        <v>0</v>
      </c>
      <c r="C209" s="65"/>
      <c r="D209" s="65"/>
      <c r="E209" s="65"/>
      <c r="F209" s="65"/>
    </row>
    <row r="210" spans="1:6" ht="15.75" thickBot="1" x14ac:dyDescent="0.3">
      <c r="A210" s="18"/>
      <c r="B210" s="19"/>
      <c r="C210" s="65"/>
      <c r="D210" s="65"/>
      <c r="E210" s="65"/>
      <c r="F210" s="65"/>
    </row>
    <row r="211" spans="1:6" ht="15.75" thickBot="1" x14ac:dyDescent="0.3">
      <c r="A211" s="1" t="s">
        <v>10</v>
      </c>
      <c r="B211" s="2" t="s">
        <v>27</v>
      </c>
      <c r="C211" s="2" t="s">
        <v>12</v>
      </c>
      <c r="D211" s="2" t="s">
        <v>13</v>
      </c>
      <c r="E211" s="2" t="s">
        <v>14</v>
      </c>
      <c r="F211" s="3" t="s">
        <v>15</v>
      </c>
    </row>
    <row r="212" spans="1:6" x14ac:dyDescent="0.25">
      <c r="A212" s="50" t="s">
        <v>52</v>
      </c>
      <c r="B212" s="51">
        <f>B206</f>
        <v>440</v>
      </c>
      <c r="C212" s="52"/>
      <c r="D212" s="7">
        <f>B212*C212</f>
        <v>0</v>
      </c>
      <c r="E212" s="53">
        <f t="shared" ref="E212" si="45">D212*23/100</f>
        <v>0</v>
      </c>
      <c r="F212" s="54">
        <f t="shared" ref="F212" si="46">D212+E212</f>
        <v>0</v>
      </c>
    </row>
    <row r="213" spans="1:6" ht="15.75" thickBot="1" x14ac:dyDescent="0.3">
      <c r="A213" s="90"/>
      <c r="B213" s="91"/>
      <c r="C213" s="91"/>
      <c r="D213" s="91"/>
      <c r="E213" s="91"/>
      <c r="F213" s="92"/>
    </row>
    <row r="214" spans="1:6" x14ac:dyDescent="0.25">
      <c r="A214" s="4" t="s">
        <v>47</v>
      </c>
      <c r="B214" s="5">
        <f>B207*1000</f>
        <v>440000</v>
      </c>
      <c r="C214" s="6"/>
      <c r="D214" s="7">
        <f t="shared" ref="D214:D221" si="47">B214*C214</f>
        <v>0</v>
      </c>
      <c r="E214" s="7">
        <f t="shared" ref="E214:E221" si="48">D214*23/100</f>
        <v>0</v>
      </c>
      <c r="F214" s="8">
        <f t="shared" ref="F214:F221" si="49">D214+E214</f>
        <v>0</v>
      </c>
    </row>
    <row r="215" spans="1:6" x14ac:dyDescent="0.25">
      <c r="A215" s="4" t="s">
        <v>48</v>
      </c>
      <c r="B215" s="5">
        <f t="shared" ref="B215:B216" si="50">B208*1000</f>
        <v>0</v>
      </c>
      <c r="C215" s="6"/>
      <c r="D215" s="7">
        <f t="shared" si="47"/>
        <v>0</v>
      </c>
      <c r="E215" s="7">
        <f t="shared" si="48"/>
        <v>0</v>
      </c>
      <c r="F215" s="8">
        <f t="shared" si="49"/>
        <v>0</v>
      </c>
    </row>
    <row r="216" spans="1:6" x14ac:dyDescent="0.25">
      <c r="A216" s="4" t="s">
        <v>49</v>
      </c>
      <c r="B216" s="5">
        <f t="shared" si="50"/>
        <v>0</v>
      </c>
      <c r="C216" s="6"/>
      <c r="D216" s="7">
        <f t="shared" si="47"/>
        <v>0</v>
      </c>
      <c r="E216" s="7">
        <f t="shared" si="48"/>
        <v>0</v>
      </c>
      <c r="F216" s="8">
        <f t="shared" si="49"/>
        <v>0</v>
      </c>
    </row>
    <row r="217" spans="1:6" x14ac:dyDescent="0.25">
      <c r="A217" s="9" t="s">
        <v>35</v>
      </c>
      <c r="B217" s="5">
        <f>B206*1000</f>
        <v>440000</v>
      </c>
      <c r="C217" s="10"/>
      <c r="D217" s="11">
        <f t="shared" si="47"/>
        <v>0</v>
      </c>
      <c r="E217" s="11">
        <f t="shared" si="48"/>
        <v>0</v>
      </c>
      <c r="F217" s="12">
        <f t="shared" si="49"/>
        <v>0</v>
      </c>
    </row>
    <row r="218" spans="1:6" x14ac:dyDescent="0.25">
      <c r="A218" s="9" t="s">
        <v>18</v>
      </c>
      <c r="B218" s="10">
        <f>B205*B204</f>
        <v>1860</v>
      </c>
      <c r="C218" s="10"/>
      <c r="D218" s="11">
        <f t="shared" si="47"/>
        <v>0</v>
      </c>
      <c r="E218" s="11">
        <f t="shared" si="48"/>
        <v>0</v>
      </c>
      <c r="F218" s="12">
        <f t="shared" si="49"/>
        <v>0</v>
      </c>
    </row>
    <row r="219" spans="1:6" x14ac:dyDescent="0.25">
      <c r="A219" s="9" t="s">
        <v>19</v>
      </c>
      <c r="B219" s="10">
        <f>B205*B204</f>
        <v>1860</v>
      </c>
      <c r="C219" s="10"/>
      <c r="D219" s="11">
        <f t="shared" si="47"/>
        <v>0</v>
      </c>
      <c r="E219" s="11">
        <f t="shared" si="48"/>
        <v>0</v>
      </c>
      <c r="F219" s="12">
        <f t="shared" si="49"/>
        <v>0</v>
      </c>
    </row>
    <row r="220" spans="1:6" x14ac:dyDescent="0.25">
      <c r="A220" s="9" t="s">
        <v>20</v>
      </c>
      <c r="B220" s="10">
        <f>B203*B204</f>
        <v>24</v>
      </c>
      <c r="C220" s="10"/>
      <c r="D220" s="11">
        <f t="shared" si="47"/>
        <v>0</v>
      </c>
      <c r="E220" s="11">
        <f t="shared" si="48"/>
        <v>0</v>
      </c>
      <c r="F220" s="12">
        <f t="shared" si="49"/>
        <v>0</v>
      </c>
    </row>
    <row r="221" spans="1:6" x14ac:dyDescent="0.25">
      <c r="A221" s="9" t="s">
        <v>21</v>
      </c>
      <c r="B221" s="13">
        <f>B206</f>
        <v>440</v>
      </c>
      <c r="C221" s="10"/>
      <c r="D221" s="11">
        <f t="shared" si="47"/>
        <v>0</v>
      </c>
      <c r="E221" s="11">
        <f t="shared" si="48"/>
        <v>0</v>
      </c>
      <c r="F221" s="12">
        <f t="shared" si="49"/>
        <v>0</v>
      </c>
    </row>
    <row r="222" spans="1:6" x14ac:dyDescent="0.25">
      <c r="A222" s="9" t="s">
        <v>54</v>
      </c>
      <c r="B222" s="14"/>
      <c r="C222" s="14"/>
      <c r="D222" s="11">
        <f>SUM(D214:D221)</f>
        <v>0</v>
      </c>
      <c r="E222" s="11">
        <f>SUM(E214:E221)</f>
        <v>0</v>
      </c>
      <c r="F222" s="12">
        <f>SUM(F214:F221)</f>
        <v>0</v>
      </c>
    </row>
    <row r="223" spans="1:6" ht="23.25" thickBot="1" x14ac:dyDescent="0.3">
      <c r="A223" s="79" t="s">
        <v>55</v>
      </c>
      <c r="B223" s="83"/>
      <c r="C223" s="84"/>
      <c r="D223" s="84"/>
      <c r="E223" s="84"/>
      <c r="F223" s="85">
        <f>F212+F222</f>
        <v>0</v>
      </c>
    </row>
    <row r="225" spans="1:6" ht="15.75" thickBot="1" x14ac:dyDescent="0.3"/>
    <row r="226" spans="1:6" x14ac:dyDescent="0.25">
      <c r="A226" s="16" t="s">
        <v>23</v>
      </c>
      <c r="B226" s="17"/>
    </row>
    <row r="227" spans="1:6" x14ac:dyDescent="0.25">
      <c r="A227" s="9" t="s">
        <v>0</v>
      </c>
      <c r="B227" s="75" t="s">
        <v>7</v>
      </c>
    </row>
    <row r="228" spans="1:6" x14ac:dyDescent="0.25">
      <c r="A228" s="9" t="s">
        <v>22</v>
      </c>
      <c r="B228" s="77">
        <v>3</v>
      </c>
    </row>
    <row r="229" spans="1:6" x14ac:dyDescent="0.25">
      <c r="A229" s="9" t="s">
        <v>56</v>
      </c>
      <c r="B229" s="77">
        <v>12</v>
      </c>
    </row>
    <row r="230" spans="1:6" x14ac:dyDescent="0.25">
      <c r="A230" s="9" t="s">
        <v>24</v>
      </c>
      <c r="B230" s="77">
        <v>38</v>
      </c>
    </row>
    <row r="231" spans="1:6" ht="15.75" thickBot="1" x14ac:dyDescent="0.3">
      <c r="A231" s="55" t="s">
        <v>25</v>
      </c>
      <c r="B231" s="78">
        <v>55.93</v>
      </c>
    </row>
    <row r="232" spans="1:6" ht="15.75" thickBot="1" x14ac:dyDescent="0.3"/>
    <row r="233" spans="1:6" ht="15.75" thickBot="1" x14ac:dyDescent="0.3">
      <c r="A233" s="1" t="s">
        <v>10</v>
      </c>
      <c r="B233" s="2" t="s">
        <v>27</v>
      </c>
      <c r="C233" s="2" t="s">
        <v>12</v>
      </c>
      <c r="D233" s="2" t="s">
        <v>13</v>
      </c>
      <c r="E233" s="2" t="s">
        <v>14</v>
      </c>
      <c r="F233" s="3" t="s">
        <v>15</v>
      </c>
    </row>
    <row r="234" spans="1:6" x14ac:dyDescent="0.25">
      <c r="A234" s="50" t="s">
        <v>52</v>
      </c>
      <c r="B234" s="51">
        <f>B231</f>
        <v>55.93</v>
      </c>
      <c r="C234" s="52"/>
      <c r="D234" s="7">
        <f>B234*C234</f>
        <v>0</v>
      </c>
      <c r="E234" s="53">
        <f t="shared" ref="E234" si="51">D234*23/100</f>
        <v>0</v>
      </c>
      <c r="F234" s="54">
        <f t="shared" ref="F234" si="52">D234+E234</f>
        <v>0</v>
      </c>
    </row>
    <row r="235" spans="1:6" ht="15.75" thickBot="1" x14ac:dyDescent="0.3">
      <c r="A235" s="90"/>
      <c r="B235" s="91"/>
      <c r="C235" s="91"/>
      <c r="D235" s="91"/>
      <c r="E235" s="91"/>
      <c r="F235" s="92"/>
    </row>
    <row r="236" spans="1:6" x14ac:dyDescent="0.25">
      <c r="A236" s="4" t="s">
        <v>38</v>
      </c>
      <c r="B236" s="5">
        <f>B231*1000</f>
        <v>55930</v>
      </c>
      <c r="C236" s="6"/>
      <c r="D236" s="7">
        <f>B236*C236</f>
        <v>0</v>
      </c>
      <c r="E236" s="7">
        <f>D236*23/100</f>
        <v>0</v>
      </c>
      <c r="F236" s="8">
        <f>D236+E236</f>
        <v>0</v>
      </c>
    </row>
    <row r="237" spans="1:6" x14ac:dyDescent="0.25">
      <c r="A237" s="9" t="s">
        <v>35</v>
      </c>
      <c r="B237" s="5">
        <f>B231*1000</f>
        <v>55930</v>
      </c>
      <c r="C237" s="10"/>
      <c r="D237" s="11">
        <f>B237*C237</f>
        <v>0</v>
      </c>
      <c r="E237" s="11">
        <f>D237*23/100</f>
        <v>0</v>
      </c>
      <c r="F237" s="12">
        <f>D237+E237</f>
        <v>0</v>
      </c>
    </row>
    <row r="238" spans="1:6" x14ac:dyDescent="0.25">
      <c r="A238" s="9" t="s">
        <v>18</v>
      </c>
      <c r="B238" s="10">
        <f>B230*B229</f>
        <v>456</v>
      </c>
      <c r="C238" s="10"/>
      <c r="D238" s="11">
        <f>B238*C238</f>
        <v>0</v>
      </c>
      <c r="E238" s="11">
        <f>D238*23/100</f>
        <v>0</v>
      </c>
      <c r="F238" s="12">
        <f>D238+E238</f>
        <v>0</v>
      </c>
    </row>
    <row r="239" spans="1:6" x14ac:dyDescent="0.25">
      <c r="A239" s="9" t="s">
        <v>19</v>
      </c>
      <c r="B239" s="10">
        <f>B230*B229</f>
        <v>456</v>
      </c>
      <c r="C239" s="10"/>
      <c r="D239" s="11">
        <f>B239*C239</f>
        <v>0</v>
      </c>
      <c r="E239" s="11">
        <f>D239*23/100</f>
        <v>0</v>
      </c>
      <c r="F239" s="12">
        <f>D239+E239</f>
        <v>0</v>
      </c>
    </row>
    <row r="240" spans="1:6" x14ac:dyDescent="0.25">
      <c r="A240" s="9" t="s">
        <v>20</v>
      </c>
      <c r="B240" s="10">
        <f>B228*B229</f>
        <v>36</v>
      </c>
      <c r="C240" s="10"/>
      <c r="D240" s="11">
        <f>B240*C240</f>
        <v>0</v>
      </c>
      <c r="E240" s="11">
        <f>D240*23/100</f>
        <v>0</v>
      </c>
      <c r="F240" s="12">
        <f>D240+E240</f>
        <v>0</v>
      </c>
    </row>
    <row r="241" spans="1:6" x14ac:dyDescent="0.25">
      <c r="A241" s="9" t="s">
        <v>21</v>
      </c>
      <c r="B241" s="13">
        <f>B231</f>
        <v>55.93</v>
      </c>
      <c r="C241" s="10"/>
      <c r="D241" s="11">
        <f t="shared" ref="D241" si="53">B241*C241</f>
        <v>0</v>
      </c>
      <c r="E241" s="11">
        <f t="shared" ref="E241" si="54">D241*23/100</f>
        <v>0</v>
      </c>
      <c r="F241" s="12">
        <f t="shared" ref="F241" si="55">D241+E241</f>
        <v>0</v>
      </c>
    </row>
    <row r="242" spans="1:6" x14ac:dyDescent="0.25">
      <c r="A242" s="9" t="s">
        <v>54</v>
      </c>
      <c r="B242" s="14"/>
      <c r="C242" s="14"/>
      <c r="D242" s="11">
        <f>SUM(D236:D241)</f>
        <v>0</v>
      </c>
      <c r="E242" s="11">
        <f>SUM(E236:E241)</f>
        <v>0</v>
      </c>
      <c r="F242" s="12">
        <f>SUM(F236:F241)</f>
        <v>0</v>
      </c>
    </row>
    <row r="243" spans="1:6" ht="23.25" thickBot="1" x14ac:dyDescent="0.3">
      <c r="A243" s="79" t="s">
        <v>55</v>
      </c>
      <c r="B243" s="83"/>
      <c r="C243" s="84"/>
      <c r="D243" s="84"/>
      <c r="E243" s="84"/>
      <c r="F243" s="85">
        <f>F234+F242</f>
        <v>0</v>
      </c>
    </row>
    <row r="245" spans="1:6" ht="15.75" thickBot="1" x14ac:dyDescent="0.3"/>
    <row r="246" spans="1:6" x14ac:dyDescent="0.25">
      <c r="A246" s="59" t="s">
        <v>40</v>
      </c>
      <c r="B246" s="48">
        <f>B228+B203+B180+B157+B137+B113+B90+B70+B45+B26+B6</f>
        <v>89</v>
      </c>
      <c r="C246" s="60"/>
      <c r="D246" s="60"/>
      <c r="E246" s="60"/>
      <c r="F246" s="61"/>
    </row>
    <row r="247" spans="1:6" ht="15.75" thickBot="1" x14ac:dyDescent="0.3">
      <c r="A247" s="33" t="s">
        <v>25</v>
      </c>
      <c r="B247" s="44">
        <f>B231+B206+B183+B160+B140+B116+B93+B73+B48+B29+B9</f>
        <v>10772.277999999998</v>
      </c>
      <c r="C247" s="36"/>
      <c r="D247" s="36"/>
      <c r="E247" s="36"/>
      <c r="F247" s="37"/>
    </row>
    <row r="248" spans="1:6" x14ac:dyDescent="0.25">
      <c r="A248" s="23" t="s">
        <v>42</v>
      </c>
      <c r="B248" s="24">
        <f>D20+D40+D64+D84+D107+D131+D151+D174+D197+D222+D242</f>
        <v>0</v>
      </c>
      <c r="C248" s="25"/>
      <c r="D248" s="26"/>
      <c r="E248" s="26"/>
      <c r="F248" s="27"/>
    </row>
    <row r="249" spans="1:6" x14ac:dyDescent="0.25">
      <c r="A249" s="38" t="s">
        <v>41</v>
      </c>
      <c r="B249" s="39">
        <f>D12+D32+D54+D76+D98+D122+D143+D165+D188+D212+D234</f>
        <v>0</v>
      </c>
      <c r="C249" s="40"/>
      <c r="D249" s="41"/>
      <c r="E249" s="41"/>
      <c r="F249" s="42"/>
    </row>
    <row r="250" spans="1:6" x14ac:dyDescent="0.25">
      <c r="A250" s="28" t="s">
        <v>14</v>
      </c>
      <c r="B250" s="29">
        <f>(B248+B249)*23/100</f>
        <v>0</v>
      </c>
      <c r="C250" s="30"/>
      <c r="D250" s="31"/>
      <c r="E250" s="31"/>
      <c r="F250" s="32"/>
    </row>
    <row r="251" spans="1:6" ht="15.75" thickBot="1" x14ac:dyDescent="0.3">
      <c r="A251" s="33" t="s">
        <v>26</v>
      </c>
      <c r="B251" s="34">
        <f>SUM(B248:B250)</f>
        <v>0</v>
      </c>
      <c r="C251" s="35"/>
      <c r="D251" s="36"/>
      <c r="E251" s="36"/>
      <c r="F251" s="96">
        <f>F21+F41+F65+F85+F108+F132+F152+F175+F198+F223+F243</f>
        <v>0</v>
      </c>
    </row>
    <row r="252" spans="1:6" x14ac:dyDescent="0.25">
      <c r="A252" s="62"/>
      <c r="B252" s="62"/>
      <c r="C252" s="62"/>
      <c r="D252" s="62"/>
      <c r="E252" s="62"/>
      <c r="F252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H33" sqref="H33"/>
    </sheetView>
  </sheetViews>
  <sheetFormatPr defaultRowHeight="15" x14ac:dyDescent="0.25"/>
  <cols>
    <col min="1" max="1" width="49.42578125" customWidth="1"/>
    <col min="2" max="2" width="17.285156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2" spans="1:6" x14ac:dyDescent="0.25">
      <c r="A2" s="18" t="s">
        <v>53</v>
      </c>
    </row>
    <row r="3" spans="1:6" ht="15.75" thickBot="1" x14ac:dyDescent="0.3"/>
    <row r="4" spans="1:6" x14ac:dyDescent="0.25">
      <c r="A4" s="16" t="s">
        <v>23</v>
      </c>
      <c r="B4" s="17"/>
    </row>
    <row r="5" spans="1:6" x14ac:dyDescent="0.25">
      <c r="A5" s="9" t="s">
        <v>0</v>
      </c>
      <c r="B5" s="75" t="s">
        <v>1</v>
      </c>
    </row>
    <row r="6" spans="1:6" x14ac:dyDescent="0.25">
      <c r="A6" s="9" t="s">
        <v>22</v>
      </c>
      <c r="B6" s="77">
        <v>2</v>
      </c>
    </row>
    <row r="7" spans="1:6" x14ac:dyDescent="0.25">
      <c r="A7" s="9" t="s">
        <v>56</v>
      </c>
      <c r="B7" s="15">
        <v>12</v>
      </c>
    </row>
    <row r="8" spans="1:6" x14ac:dyDescent="0.25">
      <c r="A8" s="9" t="s">
        <v>24</v>
      </c>
      <c r="B8" s="77">
        <v>183</v>
      </c>
    </row>
    <row r="9" spans="1:6" ht="15.75" thickBot="1" x14ac:dyDescent="0.3">
      <c r="A9" s="55" t="s">
        <v>25</v>
      </c>
      <c r="B9" s="94">
        <v>355.6</v>
      </c>
    </row>
    <row r="10" spans="1:6" ht="15.75" thickBot="1" x14ac:dyDescent="0.3"/>
    <row r="11" spans="1:6" ht="15.75" thickBot="1" x14ac:dyDescent="0.3">
      <c r="A11" s="1" t="s">
        <v>10</v>
      </c>
      <c r="B11" s="2" t="s">
        <v>11</v>
      </c>
      <c r="C11" s="2" t="s">
        <v>12</v>
      </c>
      <c r="D11" s="2" t="s">
        <v>13</v>
      </c>
      <c r="E11" s="2" t="s">
        <v>14</v>
      </c>
      <c r="F11" s="3" t="s">
        <v>15</v>
      </c>
    </row>
    <row r="12" spans="1:6" x14ac:dyDescent="0.25">
      <c r="A12" s="4" t="s">
        <v>52</v>
      </c>
      <c r="B12" s="6">
        <f>B9</f>
        <v>355.6</v>
      </c>
      <c r="C12" s="6"/>
      <c r="D12" s="53">
        <f>B12*C12</f>
        <v>0</v>
      </c>
      <c r="E12" s="53">
        <f t="shared" ref="E12" si="0">D12*23/100</f>
        <v>0</v>
      </c>
      <c r="F12" s="54">
        <f t="shared" ref="F12" si="1">D12+E12</f>
        <v>0</v>
      </c>
    </row>
    <row r="13" spans="1:6" ht="15.75" thickBot="1" x14ac:dyDescent="0.3">
      <c r="A13" s="67"/>
      <c r="B13" s="66"/>
      <c r="C13" s="66"/>
      <c r="D13" s="66"/>
      <c r="E13" s="66"/>
      <c r="F13" s="68"/>
    </row>
    <row r="14" spans="1:6" x14ac:dyDescent="0.25">
      <c r="A14" s="50" t="s">
        <v>51</v>
      </c>
      <c r="B14" s="51">
        <f>B9*1000</f>
        <v>355600</v>
      </c>
      <c r="C14" s="52"/>
      <c r="D14" s="53">
        <f>B14*C14</f>
        <v>0</v>
      </c>
      <c r="E14" s="53">
        <f>D14*23/100</f>
        <v>0</v>
      </c>
      <c r="F14" s="54">
        <f>D14+E14</f>
        <v>0</v>
      </c>
    </row>
    <row r="15" spans="1:6" x14ac:dyDescent="0.25">
      <c r="A15" s="9" t="s">
        <v>17</v>
      </c>
      <c r="B15" s="13">
        <f>B9*1000</f>
        <v>355600</v>
      </c>
      <c r="C15" s="10"/>
      <c r="D15" s="11">
        <f>B15*C15</f>
        <v>0</v>
      </c>
      <c r="E15" s="11">
        <f>D15*23/100</f>
        <v>0</v>
      </c>
      <c r="F15" s="12">
        <f>D15+E15</f>
        <v>0</v>
      </c>
    </row>
    <row r="16" spans="1:6" x14ac:dyDescent="0.25">
      <c r="A16" s="9" t="s">
        <v>18</v>
      </c>
      <c r="B16" s="10">
        <f>B8*B7</f>
        <v>2196</v>
      </c>
      <c r="C16" s="10"/>
      <c r="D16" s="11">
        <f>B16*C16</f>
        <v>0</v>
      </c>
      <c r="E16" s="11">
        <f>D16*23/100</f>
        <v>0</v>
      </c>
      <c r="F16" s="12">
        <f>D16+E16</f>
        <v>0</v>
      </c>
    </row>
    <row r="17" spans="1:6" x14ac:dyDescent="0.25">
      <c r="A17" s="9" t="s">
        <v>19</v>
      </c>
      <c r="B17" s="10">
        <f>B8*B7</f>
        <v>2196</v>
      </c>
      <c r="C17" s="10"/>
      <c r="D17" s="11">
        <f>B17*C17/1000</f>
        <v>0</v>
      </c>
      <c r="E17" s="11">
        <f>D17*23/100</f>
        <v>0</v>
      </c>
      <c r="F17" s="12">
        <f>D17+E17</f>
        <v>0</v>
      </c>
    </row>
    <row r="18" spans="1:6" x14ac:dyDescent="0.25">
      <c r="A18" s="9" t="s">
        <v>20</v>
      </c>
      <c r="B18" s="10">
        <f>B6*B7</f>
        <v>24</v>
      </c>
      <c r="C18" s="10"/>
      <c r="D18" s="11">
        <f>B18*C18</f>
        <v>0</v>
      </c>
      <c r="E18" s="11">
        <f>D18*23/100</f>
        <v>0</v>
      </c>
      <c r="F18" s="12">
        <f>D18+E18</f>
        <v>0</v>
      </c>
    </row>
    <row r="19" spans="1:6" x14ac:dyDescent="0.25">
      <c r="A19" s="9" t="s">
        <v>21</v>
      </c>
      <c r="B19" s="13">
        <f>B9</f>
        <v>355.6</v>
      </c>
      <c r="C19" s="10"/>
      <c r="D19" s="11">
        <f t="shared" ref="D19" si="2">B19*C19</f>
        <v>0</v>
      </c>
      <c r="E19" s="11">
        <f t="shared" ref="E19" si="3">D19*23/100</f>
        <v>0</v>
      </c>
      <c r="F19" s="12">
        <f t="shared" ref="F19" si="4">D19+E19</f>
        <v>0</v>
      </c>
    </row>
    <row r="20" spans="1:6" x14ac:dyDescent="0.25">
      <c r="A20" s="9" t="s">
        <v>54</v>
      </c>
      <c r="B20" s="14"/>
      <c r="C20" s="14"/>
      <c r="D20" s="11">
        <f>SUM(D14:D19)</f>
        <v>0</v>
      </c>
      <c r="E20" s="11">
        <f>SUM(E14:E19)</f>
        <v>0</v>
      </c>
      <c r="F20" s="12">
        <f>SUM(F14:F19)</f>
        <v>0</v>
      </c>
    </row>
    <row r="21" spans="1:6" ht="23.25" thickBot="1" x14ac:dyDescent="0.3">
      <c r="A21" s="79" t="s">
        <v>55</v>
      </c>
      <c r="B21" s="80"/>
      <c r="C21" s="80"/>
      <c r="D21" s="80"/>
      <c r="E21" s="80"/>
      <c r="F21" s="82">
        <f>F12+F20</f>
        <v>0</v>
      </c>
    </row>
    <row r="22" spans="1:6" ht="15.75" thickBot="1" x14ac:dyDescent="0.3">
      <c r="A22" s="130"/>
      <c r="B22" s="131"/>
      <c r="C22" s="131"/>
      <c r="D22" s="131"/>
      <c r="E22" s="131"/>
      <c r="F22" s="132"/>
    </row>
    <row r="23" spans="1:6" s="22" customFormat="1" ht="12.75" x14ac:dyDescent="0.2">
      <c r="A23" s="43" t="s">
        <v>40</v>
      </c>
      <c r="B23" s="48">
        <f>B6</f>
        <v>2</v>
      </c>
      <c r="C23" s="45"/>
      <c r="D23" s="47"/>
      <c r="E23" s="45"/>
      <c r="F23" s="46"/>
    </row>
    <row r="24" spans="1:6" s="22" customFormat="1" ht="13.5" thickBot="1" x14ac:dyDescent="0.25">
      <c r="A24" s="28" t="s">
        <v>25</v>
      </c>
      <c r="B24" s="63">
        <f>B9</f>
        <v>355.6</v>
      </c>
      <c r="C24" s="31"/>
      <c r="D24" s="31"/>
      <c r="E24" s="31"/>
      <c r="F24" s="32"/>
    </row>
    <row r="25" spans="1:6" s="22" customFormat="1" ht="12.75" x14ac:dyDescent="0.2">
      <c r="A25" s="23" t="s">
        <v>42</v>
      </c>
      <c r="B25" s="24">
        <f>D20</f>
        <v>0</v>
      </c>
      <c r="C25" s="25"/>
      <c r="D25" s="26"/>
      <c r="E25" s="26"/>
      <c r="F25" s="27"/>
    </row>
    <row r="26" spans="1:6" s="22" customFormat="1" ht="12.75" x14ac:dyDescent="0.2">
      <c r="A26" s="38" t="s">
        <v>41</v>
      </c>
      <c r="B26" s="39">
        <f>D12</f>
        <v>0</v>
      </c>
      <c r="C26" s="40"/>
      <c r="D26" s="41"/>
      <c r="E26" s="41"/>
      <c r="F26" s="42"/>
    </row>
    <row r="27" spans="1:6" s="22" customFormat="1" ht="12.75" x14ac:dyDescent="0.2">
      <c r="A27" s="28" t="s">
        <v>14</v>
      </c>
      <c r="B27" s="29">
        <f>(B25+B26)*23/100</f>
        <v>0</v>
      </c>
      <c r="C27" s="30"/>
      <c r="D27" s="31"/>
      <c r="E27" s="31"/>
      <c r="F27" s="32"/>
    </row>
    <row r="28" spans="1:6" s="22" customFormat="1" ht="13.5" thickBot="1" x14ac:dyDescent="0.25">
      <c r="A28" s="33" t="s">
        <v>26</v>
      </c>
      <c r="B28" s="34">
        <f>SUM(B25:B27)</f>
        <v>0</v>
      </c>
      <c r="C28" s="35"/>
      <c r="D28" s="36"/>
      <c r="E28" s="36"/>
      <c r="F28" s="96">
        <f>F21</f>
        <v>0</v>
      </c>
    </row>
    <row r="29" spans="1:6" s="22" customFormat="1" ht="12.75" x14ac:dyDescent="0.2"/>
    <row r="30" spans="1:6" s="22" customFormat="1" ht="12.75" x14ac:dyDescent="0.2">
      <c r="A30" s="21"/>
      <c r="B30" s="64"/>
    </row>
    <row r="32" spans="1:6" x14ac:dyDescent="0.25">
      <c r="C32" s="57"/>
    </row>
    <row r="33" spans="3:7" x14ac:dyDescent="0.25">
      <c r="C33" s="57"/>
      <c r="G33" s="57"/>
    </row>
  </sheetData>
  <mergeCells count="1"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- zadanie 1</vt:lpstr>
      <vt:lpstr>Formularz - zadanie 2</vt:lpstr>
      <vt:lpstr>Formularz - zadanie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2016-08-03T10:41:55Z</dcterms:modified>
</cp:coreProperties>
</file>