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PD 2018\"/>
    </mc:Choice>
  </mc:AlternateContent>
  <xr:revisionPtr revIDLastSave="0" documentId="13_ncr:1_{0492343B-7F8C-4034-AEE0-12F03CB99827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E20" i="1" l="1"/>
  <c r="G78" i="1" l="1"/>
  <c r="H78" i="1"/>
  <c r="I78" i="1"/>
  <c r="I69" i="1"/>
  <c r="I70" i="1" s="1"/>
  <c r="H69" i="1"/>
  <c r="H70" i="1" s="1"/>
  <c r="G69" i="1"/>
  <c r="G70" i="1" s="1"/>
  <c r="G79" i="1" s="1"/>
  <c r="D69" i="1"/>
  <c r="G76" i="1"/>
  <c r="H76" i="1"/>
  <c r="I76" i="1"/>
  <c r="J76" i="1" s="1"/>
  <c r="G73" i="1"/>
  <c r="H73" i="1"/>
  <c r="I73" i="1"/>
  <c r="H66" i="1"/>
  <c r="H79" i="1" s="1"/>
  <c r="I66" i="1"/>
  <c r="J66" i="1" s="1"/>
  <c r="G66" i="1"/>
  <c r="E44" i="1"/>
  <c r="G46" i="1"/>
  <c r="H46" i="1"/>
  <c r="I46" i="1"/>
  <c r="H42" i="1"/>
  <c r="I42" i="1"/>
  <c r="G42" i="1"/>
  <c r="I20" i="1"/>
  <c r="I21" i="1" s="1"/>
  <c r="I22" i="1" s="1"/>
  <c r="H20" i="1"/>
  <c r="H21" i="1" s="1"/>
  <c r="H22" i="1" s="1"/>
  <c r="G20" i="1"/>
  <c r="G21" i="1" s="1"/>
  <c r="G22" i="1" s="1"/>
  <c r="H30" i="1"/>
  <c r="I30" i="1"/>
  <c r="G30" i="1"/>
  <c r="E18" i="1"/>
  <c r="I12" i="1"/>
  <c r="I15" i="1" s="1"/>
  <c r="H12" i="1"/>
  <c r="H15" i="1" s="1"/>
  <c r="E12" i="1" s="1"/>
  <c r="G12" i="1"/>
  <c r="G15" i="1" s="1"/>
  <c r="J46" i="1" l="1"/>
  <c r="J73" i="1"/>
  <c r="I79" i="1"/>
  <c r="J79" i="1" s="1"/>
  <c r="J70" i="1"/>
  <c r="G52" i="1"/>
  <c r="G80" i="1" s="1"/>
  <c r="H52" i="1"/>
  <c r="H80" i="1" s="1"/>
  <c r="I52" i="1"/>
  <c r="I80" i="1" s="1"/>
  <c r="J42" i="1"/>
  <c r="E21" i="1"/>
  <c r="J30" i="1"/>
  <c r="J15" i="1"/>
  <c r="J22" i="1"/>
  <c r="J80" i="1" l="1"/>
  <c r="J52" i="1"/>
</calcChain>
</file>

<file path=xl/sharedStrings.xml><?xml version="1.0" encoding="utf-8"?>
<sst xmlns="http://schemas.openxmlformats.org/spreadsheetml/2006/main" count="135" uniqueCount="113">
  <si>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</si>
  <si>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</si>
  <si>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</si>
  <si>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</si>
  <si>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</si>
  <si>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</si>
  <si>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</si>
  <si>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</si>
  <si>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</si>
  <si>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</si>
  <si>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</si>
  <si>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</si>
  <si>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</si>
  <si>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</si>
  <si>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</si>
  <si>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</si>
  <si>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</si>
  <si>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</si>
  <si>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</si>
  <si>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</si>
  <si>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</si>
  <si>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</si>
  <si>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</si>
  <si>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</si>
  <si>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</si>
  <si>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Wywóz odpadów i odprowadzenie ścieków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</si>
  <si>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</si>
  <si>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</si>
  <si>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</si>
  <si>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</si>
  <si>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</si>
  <si>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</si>
  <si>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</si>
  <si>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Ewaluacja i badania</t>
  </si>
  <si>
    <t>Zamówienie materiałów brandingowych i wystawienniczych np. roll-upów, ścianek itp.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</si>
  <si>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</si>
  <si>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</si>
  <si>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</si>
  <si>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</si>
  <si>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</si>
  <si>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</si>
  <si>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</si>
  <si>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</si>
  <si>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</si>
  <si>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</si>
  <si>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</si>
  <si>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</si>
  <si>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</si>
  <si>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</si>
  <si>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</si>
  <si>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</si>
  <si>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</si>
  <si>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</si>
  <si>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</si>
  <si>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</si>
  <si>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</si>
  <si>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</si>
  <si>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</si>
  <si>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</si>
  <si>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</si>
  <si>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</si>
  <si>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</si>
  <si>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</si>
  <si>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</si>
  <si>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</si>
  <si>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</si>
  <si>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</si>
  <si>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</si>
  <si>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</si>
  <si>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</si>
  <si>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</si>
  <si>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</si>
  <si>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</si>
  <si>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</si>
  <si>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Przygotowanie i przeprowadzenie kampanii promocyjnych o szerokim zasięgu dotyczących Programu.</t>
  </si>
  <si>
    <t>Dofinansowanie (PLN)</t>
  </si>
  <si>
    <t xml:space="preserve">
Szkolenia indywidualne</t>
  </si>
  <si>
    <t xml:space="preserve">
Koszty podróży służbowych związane z procesem kontroli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</si>
  <si>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</si>
  <si>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</si>
  <si>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</si>
  <si>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</si>
  <si>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</si>
  <si>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</si>
  <si>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</si>
  <si>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</si>
  <si>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 xml:space="preserve">
Podróże krajowe</t>
  </si>
  <si>
    <t>Podróże zagraniczne</t>
  </si>
  <si>
    <t>Opracowanie, wydanie, dystrybucja i powielenie publikacji informacyjno-promocyjnych (w formie drukowanej i elektronicznej) oraz zamówienie i dystrybucja materiałów promocyjnych na temat Programu.</t>
  </si>
  <si>
    <t>Pozostałe działania wspierające realizację Strategii komunikacji RPO WZ w ramach w ramach Programu.</t>
  </si>
  <si>
    <t>Zadanie 1: Kategoria interwencji 121 - Przygotowanie, wdrażanie, monitorowanie i kontrola</t>
  </si>
  <si>
    <t>Opłaty za dostawę energii elektrycznej, cieplnej i innej, gazu oraz wody</t>
  </si>
  <si>
    <t>Koszty utrzymania samochodów wykorzystywanych na potrzeby pracowników wykonujących zadania w ramach RPO WZ</t>
  </si>
  <si>
    <t>Kompleksowa organizacja i współorganizacja oraz obsługa konferencji, seminariów i innego rodzaju spotkań informacyjno-promocyjnych dotyczących  Programu, w tym prowadzenie działań informacyjno-promocyjnych podczas konferencji, seminariów i innego rodzaju spotkań organizowanych w regionie.</t>
  </si>
  <si>
    <t>Kompleksowa organizacja szkoleń, warsztatów i innego rodzaju spotkań o charakterze edukacyjnym dla uczestników lub potencjalnych uczestników projektów współfinansowanych w ramach Programu.</t>
  </si>
  <si>
    <t>Usługi remontowe tj. adaptacja, remont i modernizacja pomieszczeń biurowych oraz konserwacja i naprawa sprzętu i wyposażenia</t>
  </si>
  <si>
    <t>Szkolenia grupowe (otwarte i zamknięte)</t>
  </si>
  <si>
    <t>Wypełnia IZ:</t>
  </si>
  <si>
    <t xml:space="preserve">                      Numer Rocznego Planu Działań</t>
  </si>
  <si>
    <t xml:space="preserve">                  Data wpływu Rocznego Planu Działań</t>
  </si>
  <si>
    <t xml:space="preserve">                  ______.______.____________</t>
  </si>
  <si>
    <t>……………………………………………………………</t>
  </si>
  <si>
    <t>miejscowość i data sporządzenia tabeli</t>
  </si>
  <si>
    <t>pieczęć i podpis osoby upoważnionej</t>
  </si>
  <si>
    <t xml:space="preserve">                      RPZP.10.01.00-32-000__/____-____-______________</t>
  </si>
  <si>
    <t>Załącznik nr 1 do RPD PT (wersja 5.0)</t>
  </si>
  <si>
    <t>Zapewnienie sprawnego i prawidłowego przebiegu procesu wdrażania i realizacji instrumentu ZIT na terenie WZ na obszarze KKBOF w roku 2018</t>
  </si>
  <si>
    <t>Nie dotyczy</t>
  </si>
  <si>
    <t>Nie zrealizowano działań w tej kategorii w 2018 roku.</t>
  </si>
  <si>
    <t>****</t>
  </si>
  <si>
    <t>0****</t>
  </si>
  <si>
    <t xml:space="preserve">koszt szkolenia dotyczy usługi doradztwa,która była powiązana ze szkoleniem w 2017 r. 
W szkoleniu wzięło udział 8 osób, a wskaźnik: "Liczba uczestników form szkoleniowych dla instytucji" został wykazany w RPD PT na 2017 r.   </t>
  </si>
  <si>
    <t>Koszalin,    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</si>
</sst>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000000000%"/>
  </numFmts>
  <fonts count="18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9"/>
      <color rgb="FFFF000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26">
    <xf numFmtId="0" fontId="0" fillId="0" borderId="0" xfId="0"/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/>
    <xf numFmtId="0" fontId="0" fillId="0" borderId="12" xfId="0" applyBorder="1"/>
    <xf numFmtId="0" fontId="0" fillId="3" borderId="25" xfId="0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0" fillId="3" borderId="30" xfId="0" applyFill="1" applyBorder="1" applyAlignment="1">
      <alignment vertical="top"/>
    </xf>
    <xf numFmtId="0" fontId="0" fillId="2" borderId="12" xfId="0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10" fillId="3" borderId="26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vertical="center" wrapText="1"/>
    </xf>
    <xf numFmtId="0" fontId="4" fillId="3" borderId="26" xfId="0" applyFont="1" applyFill="1" applyBorder="1" applyAlignment="1">
      <alignment wrapText="1"/>
    </xf>
    <xf numFmtId="0" fontId="0" fillId="0" borderId="46" xfId="0" applyBorder="1" applyAlignment="1">
      <alignment horizontal="right"/>
    </xf>
    <xf numFmtId="0" fontId="0" fillId="0" borderId="24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2" fillId="0" borderId="0" xfId="0" applyFont="1"/>
    <xf numFmtId="0" fontId="8" fillId="3" borderId="31" xfId="0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2" xfId="0" applyBorder="1"/>
    <xf numFmtId="0" fontId="0" fillId="0" borderId="23" xfId="0" applyBorder="1"/>
    <xf numFmtId="0" fontId="0" fillId="0" borderId="54" xfId="0" applyBorder="1"/>
    <xf numFmtId="0" fontId="0" fillId="0" borderId="51" xfId="0" applyBorder="1"/>
    <xf numFmtId="0" fontId="15" fillId="0" borderId="0" xfId="0" applyFont="1"/>
    <xf numFmtId="0" fontId="0" fillId="0" borderId="7" xfId="0" applyBorder="1" applyAlignment="1">
      <alignment horizontal="center" vertical="center"/>
    </xf>
    <xf numFmtId="0" fontId="0" fillId="3" borderId="30" xfId="0" applyFill="1" applyBorder="1" applyAlignment="1">
      <alignment horizontal="center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/>
    </xf>
    <xf numFmtId="0" fontId="0" fillId="3" borderId="29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0" fillId="0" borderId="3" xfId="0" applyBorder="1"/>
    <xf numFmtId="43" fontId="0" fillId="0" borderId="4" xfId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44" xfId="1" applyFon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44" xfId="1" applyFont="1" applyBorder="1" applyAlignment="1">
      <alignment vertical="center"/>
    </xf>
    <xf numFmtId="43" fontId="0" fillId="4" borderId="15" xfId="0" applyNumberFormat="1" applyFill="1" applyBorder="1"/>
    <xf numFmtId="43" fontId="0" fillId="0" borderId="4" xfId="1" applyFont="1" applyBorder="1"/>
    <xf numFmtId="43" fontId="0" fillId="0" borderId="3" xfId="1" applyFont="1" applyBorder="1"/>
    <xf numFmtId="164" fontId="0" fillId="0" borderId="0" xfId="2" applyNumberFormat="1" applyFont="1"/>
    <xf numFmtId="43" fontId="0" fillId="0" borderId="1" xfId="0" applyNumberFormat="1" applyBorder="1"/>
    <xf numFmtId="43" fontId="0" fillId="0" borderId="10" xfId="1" applyFont="1" applyBorder="1"/>
    <xf numFmtId="43" fontId="0" fillId="0" borderId="8" xfId="1" applyFont="1" applyBorder="1"/>
    <xf numFmtId="43" fontId="0" fillId="0" borderId="28" xfId="1" applyFont="1" applyBorder="1"/>
    <xf numFmtId="43" fontId="0" fillId="0" borderId="44" xfId="1" applyFont="1" applyBorder="1"/>
    <xf numFmtId="43" fontId="0" fillId="0" borderId="1" xfId="1" applyFont="1" applyBorder="1" applyAlignment="1">
      <alignment horizontal="right"/>
    </xf>
    <xf numFmtId="43" fontId="0" fillId="4" borderId="18" xfId="1" applyFont="1" applyFill="1" applyBorder="1"/>
    <xf numFmtId="43" fontId="0" fillId="4" borderId="32" xfId="0" applyNumberFormat="1" applyFill="1" applyBorder="1"/>
    <xf numFmtId="43" fontId="0" fillId="0" borderId="24" xfId="1" applyFont="1" applyBorder="1"/>
    <xf numFmtId="43" fontId="0" fillId="0" borderId="23" xfId="1" applyFont="1" applyBorder="1"/>
    <xf numFmtId="43" fontId="0" fillId="0" borderId="43" xfId="1" applyFont="1" applyBorder="1"/>
    <xf numFmtId="43" fontId="0" fillId="4" borderId="22" xfId="1" applyFont="1" applyFill="1" applyBorder="1"/>
    <xf numFmtId="43" fontId="0" fillId="4" borderId="21" xfId="1" applyFont="1" applyFill="1" applyBorder="1"/>
    <xf numFmtId="43" fontId="0" fillId="4" borderId="39" xfId="1" applyFont="1" applyFill="1" applyBorder="1"/>
    <xf numFmtId="43" fontId="0" fillId="0" borderId="2" xfId="1" applyFont="1" applyBorder="1"/>
    <xf numFmtId="43" fontId="0" fillId="0" borderId="1" xfId="1" applyFont="1" applyBorder="1"/>
    <xf numFmtId="43" fontId="0" fillId="4" borderId="15" xfId="1" applyFont="1" applyFill="1" applyBorder="1"/>
    <xf numFmtId="43" fontId="0" fillId="4" borderId="14" xfId="1" applyFont="1" applyFill="1" applyBorder="1"/>
    <xf numFmtId="43" fontId="0" fillId="4" borderId="45" xfId="1" applyFont="1" applyFill="1" applyBorder="1"/>
    <xf numFmtId="43" fontId="0" fillId="3" borderId="15" xfId="0" applyNumberFormat="1" applyFill="1" applyBorder="1"/>
    <xf numFmtId="43" fontId="0" fillId="3" borderId="14" xfId="0" applyNumberFormat="1" applyFill="1" applyBorder="1"/>
    <xf numFmtId="43" fontId="0" fillId="3" borderId="45" xfId="0" applyNumberFormat="1" applyFill="1" applyBorder="1"/>
    <xf numFmtId="43" fontId="0" fillId="3" borderId="15" xfId="1" applyFont="1" applyFill="1" applyBorder="1"/>
    <xf numFmtId="43" fontId="0" fillId="3" borderId="14" xfId="1" applyFont="1" applyFill="1" applyBorder="1"/>
    <xf numFmtId="43" fontId="0" fillId="3" borderId="45" xfId="1" applyFont="1" applyFill="1" applyBorder="1"/>
    <xf numFmtId="43" fontId="0" fillId="4" borderId="14" xfId="0" applyNumberFormat="1" applyFill="1" applyBorder="1"/>
    <xf numFmtId="43" fontId="0" fillId="4" borderId="45" xfId="0" applyNumberFormat="1" applyFill="1" applyBorder="1" applyAlignment="1">
      <alignment horizontal="center" vertical="center"/>
    </xf>
    <xf numFmtId="43" fontId="0" fillId="4" borderId="45" xfId="1" applyFont="1" applyFill="1" applyBorder="1" applyAlignment="1">
      <alignment horizontal="center" vertical="center"/>
    </xf>
    <xf numFmtId="0" fontId="17" fillId="0" borderId="0" xfId="0" applyFont="1"/>
    <xf numFmtId="43" fontId="0" fillId="0" borderId="50" xfId="1" applyFont="1" applyBorder="1" applyAlignment="1">
      <alignment horizontal="center" vertical="center"/>
    </xf>
    <xf numFmtId="43" fontId="0" fillId="0" borderId="55" xfId="1" applyFont="1" applyBorder="1" applyAlignment="1">
      <alignment horizontal="center" vertical="center"/>
    </xf>
    <xf numFmtId="43" fontId="0" fillId="4" borderId="56" xfId="0" applyNumberFormat="1" applyFill="1" applyBorder="1"/>
    <xf numFmtId="43" fontId="0" fillId="4" borderId="47" xfId="1" applyFont="1" applyFill="1" applyBorder="1"/>
    <xf numFmtId="0" fontId="0" fillId="2" borderId="57" xfId="0" applyFill="1" applyBorder="1" applyAlignment="1">
      <alignment horizontal="left" vertical="center"/>
    </xf>
    <xf numFmtId="0" fontId="0" fillId="2" borderId="55" xfId="0" applyFill="1" applyBorder="1" applyAlignment="1">
      <alignment horizontal="left" vertical="center"/>
    </xf>
    <xf numFmtId="43" fontId="0" fillId="0" borderId="0" xfId="0" applyNumberFormat="1"/>
    <xf numFmtId="0" fontId="0" fillId="0" borderId="1" xfId="0" applyBorder="1" applyAlignment="1">
      <alignment horizontal="right"/>
    </xf>
    <xf numFmtId="43" fontId="0" fillId="0" borderId="5" xfId="1" applyFont="1" applyBorder="1"/>
    <xf numFmtId="43" fontId="0" fillId="0" borderId="7" xfId="1" applyFont="1" applyBorder="1"/>
    <xf numFmtId="0" fontId="9" fillId="3" borderId="3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43" fontId="7" fillId="2" borderId="19" xfId="1" applyFont="1" applyFill="1" applyBorder="1" applyAlignment="1">
      <alignment vertical="center" wrapText="1"/>
    </xf>
    <xf numFmtId="43" fontId="7" fillId="2" borderId="7" xfId="1" applyFont="1" applyFill="1" applyBorder="1" applyAlignment="1">
      <alignment vertical="center" wrapText="1"/>
    </xf>
    <xf numFmtId="43" fontId="7" fillId="2" borderId="32" xfId="1" applyFont="1" applyFill="1" applyBorder="1" applyAlignment="1">
      <alignment vertical="center" wrapText="1"/>
    </xf>
    <xf numFmtId="43" fontId="7" fillId="2" borderId="34" xfId="1" applyFont="1" applyFill="1" applyBorder="1" applyAlignment="1">
      <alignment vertical="center" wrapText="1"/>
    </xf>
    <xf numFmtId="43" fontId="0" fillId="0" borderId="26" xfId="1" applyFont="1" applyBorder="1"/>
    <xf numFmtId="43" fontId="0" fillId="0" borderId="1" xfId="1" applyFont="1" applyBorder="1"/>
    <xf numFmtId="43" fontId="0" fillId="0" borderId="32" xfId="1" applyFont="1" applyBorder="1"/>
    <xf numFmtId="43" fontId="0" fillId="0" borderId="34" xfId="1" applyFont="1" applyBorder="1"/>
    <xf numFmtId="43" fontId="0" fillId="0" borderId="36" xfId="1" applyFont="1" applyBorder="1"/>
    <xf numFmtId="43" fontId="0" fillId="0" borderId="28" xfId="1" applyFont="1" applyBorder="1" applyAlignment="1">
      <alignment wrapText="1"/>
    </xf>
    <xf numFmtId="43" fontId="0" fillId="0" borderId="44" xfId="1" applyFont="1" applyBorder="1" applyAlignment="1">
      <alignment wrapText="1"/>
    </xf>
    <xf numFmtId="0" fontId="0" fillId="0" borderId="5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9" xfId="0" applyBorder="1" applyAlignment="1">
      <alignment horizontal="center"/>
    </xf>
    <xf numFmtId="0" fontId="8" fillId="3" borderId="5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50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8" fillId="3" borderId="13" xfId="0" applyFont="1" applyFill="1" applyBorder="1" applyAlignment="1">
      <alignment horizontal="right" vertical="center"/>
    </xf>
    <xf numFmtId="0" fontId="8" fillId="3" borderId="14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0" fontId="0" fillId="3" borderId="37" xfId="0" applyFill="1" applyBorder="1" applyAlignment="1">
      <alignment horizontal="left" vertical="top"/>
    </xf>
    <xf numFmtId="0" fontId="0" fillId="3" borderId="30" xfId="0" applyFill="1" applyBorder="1" applyAlignment="1">
      <alignment horizontal="left" vertical="top"/>
    </xf>
    <xf numFmtId="0" fontId="8" fillId="4" borderId="31" xfId="0" applyFont="1" applyFill="1" applyBorder="1" applyAlignment="1">
      <alignment horizontal="right" vertical="top"/>
    </xf>
    <xf numFmtId="0" fontId="8" fillId="4" borderId="17" xfId="0" applyFont="1" applyFill="1" applyBorder="1" applyAlignment="1">
      <alignment horizontal="right"/>
    </xf>
    <xf numFmtId="0" fontId="8" fillId="4" borderId="18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3" fontId="0" fillId="0" borderId="26" xfId="1" applyFont="1" applyBorder="1" applyAlignment="1">
      <alignment wrapText="1"/>
    </xf>
    <xf numFmtId="43" fontId="0" fillId="0" borderId="1" xfId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horizontal="right"/>
    </xf>
    <xf numFmtId="0" fontId="8" fillId="4" borderId="15" xfId="0" applyFont="1" applyFill="1" applyBorder="1" applyAlignment="1">
      <alignment horizontal="right"/>
    </xf>
    <xf numFmtId="43" fontId="0" fillId="0" borderId="16" xfId="1" applyFont="1" applyBorder="1" applyAlignment="1">
      <alignment wrapText="1"/>
    </xf>
    <xf numFmtId="43" fontId="0" fillId="0" borderId="9" xfId="1" applyFont="1" applyBorder="1" applyAlignment="1">
      <alignment wrapText="1"/>
    </xf>
    <xf numFmtId="0" fontId="1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37" xfId="0" applyFill="1" applyBorder="1" applyAlignment="1">
      <alignment horizontal="right" vertical="top"/>
    </xf>
    <xf numFmtId="0" fontId="0" fillId="3" borderId="30" xfId="0" applyFill="1" applyBorder="1" applyAlignment="1">
      <alignment horizontal="right" vertical="top"/>
    </xf>
    <xf numFmtId="0" fontId="0" fillId="3" borderId="38" xfId="0" applyFill="1" applyBorder="1" applyAlignment="1">
      <alignment horizontal="right" vertical="top"/>
    </xf>
    <xf numFmtId="0" fontId="0" fillId="3" borderId="1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3" fillId="3" borderId="33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48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vertical="center"/>
    </xf>
    <xf numFmtId="0" fontId="0" fillId="3" borderId="8" xfId="0" applyFill="1" applyBorder="1"/>
    <xf numFmtId="0" fontId="0" fillId="3" borderId="10" xfId="0" applyFill="1" applyBorder="1"/>
    <xf numFmtId="0" fontId="8" fillId="3" borderId="9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43" fontId="0" fillId="0" borderId="19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0" fontId="1" fillId="0" borderId="19" xfId="0" applyFont="1" applyBorder="1" applyAlignment="1">
      <alignment horizontal="left" vertical="top" wrapText="1"/>
    </xf>
    <xf numFmtId="0" fontId="0" fillId="0" borderId="7" xfId="0" applyBorder="1"/>
    <xf numFmtId="0" fontId="2" fillId="3" borderId="19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3" borderId="31" xfId="0" applyFill="1" applyBorder="1" applyAlignment="1">
      <alignment horizontal="left" vertical="top"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3" fontId="0" fillId="0" borderId="5" xfId="0" applyNumberForma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35" xfId="0" applyFont="1" applyFill="1" applyBorder="1" applyAlignment="1">
      <alignment horizontal="right" vertical="top"/>
    </xf>
    <xf numFmtId="0" fontId="8" fillId="4" borderId="21" xfId="0" applyFont="1" applyFill="1" applyBorder="1" applyAlignment="1">
      <alignment horizontal="right"/>
    </xf>
    <xf numFmtId="0" fontId="8" fillId="4" borderId="22" xfId="0" applyFont="1" applyFill="1" applyBorder="1" applyAlignment="1">
      <alignment horizontal="right"/>
    </xf>
    <xf numFmtId="0" fontId="0" fillId="0" borderId="19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499984740745262"/>
  </sheetPr>
  <dimension ref="A1:J98"/>
  <sheetViews>
    <sheetView tabSelected="1" topLeftCell="A73" zoomScaleNormal="100" workbookViewId="0">
      <selection sqref="A1:I92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  <col min="10" max="10" width="15.125" bestFit="1" customWidth="1"/>
  </cols>
  <sheetData>
    <row r="1" spans="1:10" ht="93" customHeight="1"/>
    <row r="2" spans="1:10">
      <c r="A2" s="41" t="s">
        <v>105</v>
      </c>
    </row>
    <row r="3" spans="1:10" ht="15" thickBot="1">
      <c r="A3" t="s">
        <v>106</v>
      </c>
    </row>
    <row r="4" spans="1:10" ht="28.15" customHeight="1">
      <c r="A4" s="42" t="s">
        <v>82</v>
      </c>
      <c r="B4" s="43"/>
      <c r="C4" s="43"/>
      <c r="D4" s="43"/>
      <c r="E4" s="43"/>
      <c r="F4" s="43"/>
      <c r="G4" s="169"/>
      <c r="H4" s="169"/>
      <c r="I4" s="170"/>
    </row>
    <row r="5" spans="1:10" ht="24" customHeight="1">
      <c r="A5" s="49"/>
      <c r="B5" s="98"/>
      <c r="C5" s="58"/>
      <c r="D5" s="58"/>
      <c r="E5" s="58"/>
      <c r="F5" s="21"/>
      <c r="G5" s="173"/>
      <c r="H5" s="173"/>
      <c r="I5" s="174"/>
    </row>
    <row r="6" spans="1:10" ht="24" customHeight="1">
      <c r="A6" s="177" t="s">
        <v>97</v>
      </c>
      <c r="B6" s="178"/>
      <c r="C6" s="181" t="s">
        <v>98</v>
      </c>
      <c r="D6" s="182"/>
      <c r="E6" s="183"/>
      <c r="F6" s="48"/>
      <c r="G6" s="184" t="s">
        <v>99</v>
      </c>
      <c r="H6" s="185"/>
      <c r="I6" s="186"/>
    </row>
    <row r="7" spans="1:10" ht="24" customHeight="1">
      <c r="A7" s="179"/>
      <c r="B7" s="180"/>
      <c r="C7" s="187" t="s">
        <v>104</v>
      </c>
      <c r="D7" s="188"/>
      <c r="E7" s="189"/>
      <c r="F7" s="48"/>
      <c r="G7" s="190" t="s">
        <v>100</v>
      </c>
      <c r="H7" s="191"/>
      <c r="I7" s="192"/>
    </row>
    <row r="8" spans="1:10" ht="24" customHeight="1">
      <c r="A8" s="44"/>
      <c r="B8" s="20"/>
      <c r="C8" s="20"/>
      <c r="D8" s="20"/>
      <c r="E8" s="20"/>
      <c r="F8" s="20"/>
      <c r="G8" s="55"/>
      <c r="H8" s="55"/>
      <c r="I8" s="45"/>
    </row>
    <row r="9" spans="1:10" ht="22.9" customHeight="1">
      <c r="A9" s="128" t="s">
        <v>90</v>
      </c>
      <c r="B9" s="129"/>
      <c r="C9" s="129"/>
      <c r="D9" s="129"/>
      <c r="E9" s="129"/>
      <c r="F9" s="129"/>
      <c r="G9" s="129"/>
      <c r="H9" s="129"/>
      <c r="I9" s="130"/>
    </row>
    <row r="10" spans="1:10" ht="25.9" customHeight="1" thickBot="1">
      <c r="A10" s="46"/>
      <c r="B10" s="47"/>
      <c r="C10" s="47"/>
      <c r="D10" s="47"/>
      <c r="E10" s="47"/>
      <c r="F10" s="47"/>
      <c r="G10" s="171"/>
      <c r="H10" s="171"/>
      <c r="I10" s="172"/>
    </row>
    <row r="11" spans="1:10" ht="24">
      <c r="A11" s="22" t="s">
        <v>0</v>
      </c>
      <c r="B11" s="23" t="s">
        <v>3</v>
      </c>
      <c r="C11" s="24" t="s">
        <v>58</v>
      </c>
      <c r="D11" s="24" t="s">
        <v>40</v>
      </c>
      <c r="E11" s="25" t="s">
        <v>12</v>
      </c>
      <c r="F11" s="26" t="s">
        <v>37</v>
      </c>
      <c r="G11" s="32" t="s">
        <v>5</v>
      </c>
      <c r="H11" s="33" t="s">
        <v>6</v>
      </c>
      <c r="I11" s="33" t="s">
        <v>75</v>
      </c>
    </row>
    <row r="12" spans="1:10" ht="28.15" customHeight="1">
      <c r="A12" s="205">
        <v>1</v>
      </c>
      <c r="B12" s="203" t="s">
        <v>1</v>
      </c>
      <c r="C12" s="3" t="s">
        <v>2</v>
      </c>
      <c r="D12" s="206">
        <v>5</v>
      </c>
      <c r="E12" s="209">
        <f>H15/D12</f>
        <v>64408.845999999998</v>
      </c>
      <c r="F12" s="4" t="s">
        <v>8</v>
      </c>
      <c r="G12" s="59">
        <f>322044.23-G13-G14</f>
        <v>293485.69</v>
      </c>
      <c r="H12" s="59">
        <f t="shared" ref="H12" si="0">322044.23-H13-H14</f>
        <v>293485.69</v>
      </c>
      <c r="I12" s="99">
        <f>273737.56-I13-I14</f>
        <v>249462.81</v>
      </c>
    </row>
    <row r="13" spans="1:10" ht="24" customHeight="1">
      <c r="A13" s="138"/>
      <c r="B13" s="204"/>
      <c r="C13" s="3" t="s">
        <v>39</v>
      </c>
      <c r="D13" s="207"/>
      <c r="E13" s="207"/>
      <c r="F13" s="4" t="s">
        <v>8</v>
      </c>
      <c r="G13" s="59">
        <v>7407.88</v>
      </c>
      <c r="H13" s="60">
        <v>7407.88</v>
      </c>
      <c r="I13" s="61">
        <v>6296.69</v>
      </c>
    </row>
    <row r="14" spans="1:10" ht="15" thickBot="1">
      <c r="A14" s="138"/>
      <c r="B14" s="204"/>
      <c r="C14" s="12" t="s">
        <v>7</v>
      </c>
      <c r="D14" s="208"/>
      <c r="E14" s="208"/>
      <c r="F14" s="13" t="s">
        <v>13</v>
      </c>
      <c r="G14" s="62">
        <v>21150.66</v>
      </c>
      <c r="H14" s="62">
        <v>21150.66</v>
      </c>
      <c r="I14" s="100">
        <v>17978.060000000001</v>
      </c>
    </row>
    <row r="15" spans="1:10" ht="24" customHeight="1" thickBot="1">
      <c r="A15" s="157" t="s">
        <v>44</v>
      </c>
      <c r="B15" s="158"/>
      <c r="C15" s="158"/>
      <c r="D15" s="158"/>
      <c r="E15" s="158"/>
      <c r="F15" s="159"/>
      <c r="G15" s="66">
        <f>SUM(G12:G14)</f>
        <v>322044.23</v>
      </c>
      <c r="H15" s="66">
        <f t="shared" ref="H15:I15" si="1">SUM(H12:H14)</f>
        <v>322044.23</v>
      </c>
      <c r="I15" s="101">
        <f t="shared" si="1"/>
        <v>273737.56</v>
      </c>
      <c r="J15" s="69">
        <f>I15/H15</f>
        <v>0.84999988976669449</v>
      </c>
    </row>
    <row r="16" spans="1:10" ht="61.5" customHeight="1">
      <c r="A16" s="199">
        <v>2</v>
      </c>
      <c r="B16" s="197" t="s">
        <v>9</v>
      </c>
      <c r="C16" s="195" t="s">
        <v>76</v>
      </c>
      <c r="D16" s="14" t="s">
        <v>41</v>
      </c>
      <c r="E16" s="15" t="s">
        <v>12</v>
      </c>
      <c r="F16" s="201">
        <v>470</v>
      </c>
      <c r="G16" s="111">
        <v>0</v>
      </c>
      <c r="H16" s="193">
        <v>0</v>
      </c>
      <c r="I16" s="113">
        <v>0</v>
      </c>
    </row>
    <row r="17" spans="1:10" ht="21.6" customHeight="1">
      <c r="A17" s="200"/>
      <c r="B17" s="198"/>
      <c r="C17" s="196"/>
      <c r="D17" s="1">
        <v>0</v>
      </c>
      <c r="E17" s="75">
        <v>0</v>
      </c>
      <c r="F17" s="202"/>
      <c r="G17" s="112"/>
      <c r="H17" s="194"/>
      <c r="I17" s="114"/>
    </row>
    <row r="18" spans="1:10" ht="18.600000000000001" customHeight="1">
      <c r="A18" s="200"/>
      <c r="B18" s="198"/>
      <c r="C18" s="5" t="s">
        <v>10</v>
      </c>
      <c r="D18" s="1">
        <v>2</v>
      </c>
      <c r="E18" s="75">
        <f>H18/D18</f>
        <v>2100</v>
      </c>
      <c r="F18" s="4">
        <v>470</v>
      </c>
      <c r="G18" s="63">
        <v>4200</v>
      </c>
      <c r="H18" s="64">
        <v>4200</v>
      </c>
      <c r="I18" s="65">
        <v>3570</v>
      </c>
    </row>
    <row r="19" spans="1:10" ht="19.899999999999999" customHeight="1">
      <c r="A19" s="200"/>
      <c r="B19" s="198"/>
      <c r="C19" s="5" t="s">
        <v>35</v>
      </c>
      <c r="D19" s="1">
        <v>0</v>
      </c>
      <c r="E19" s="75">
        <v>0</v>
      </c>
      <c r="F19" s="4">
        <v>470</v>
      </c>
      <c r="G19" s="63">
        <v>0</v>
      </c>
      <c r="H19" s="64">
        <v>0</v>
      </c>
      <c r="I19" s="65">
        <v>0</v>
      </c>
    </row>
    <row r="20" spans="1:10" ht="20.45" customHeight="1">
      <c r="A20" s="200"/>
      <c r="B20" s="198"/>
      <c r="C20" s="5" t="s">
        <v>96</v>
      </c>
      <c r="D20" s="106" t="s">
        <v>110</v>
      </c>
      <c r="E20" s="63">
        <f>126.61+278.03</f>
        <v>404.64</v>
      </c>
      <c r="F20" s="4">
        <v>470</v>
      </c>
      <c r="G20" s="63">
        <f>126.61+278.03</f>
        <v>404.64</v>
      </c>
      <c r="H20" s="64">
        <f>126.61+278.03</f>
        <v>404.64</v>
      </c>
      <c r="I20" s="65">
        <f>107.62+236.32</f>
        <v>343.94</v>
      </c>
    </row>
    <row r="21" spans="1:10" ht="27" customHeight="1" thickBot="1">
      <c r="A21" s="200"/>
      <c r="B21" s="198"/>
      <c r="C21" s="3" t="s">
        <v>36</v>
      </c>
      <c r="D21" s="1">
        <v>35</v>
      </c>
      <c r="E21" s="75">
        <f>H21/D21</f>
        <v>506.22171428571437</v>
      </c>
      <c r="F21" s="4">
        <v>470</v>
      </c>
      <c r="G21" s="63">
        <f>22322.4-G18-G20</f>
        <v>17717.760000000002</v>
      </c>
      <c r="H21" s="63">
        <f>22322.4-H18-H20</f>
        <v>17717.760000000002</v>
      </c>
      <c r="I21" s="65">
        <f>18974.06-I18-I20</f>
        <v>15060.12</v>
      </c>
    </row>
    <row r="22" spans="1:10" ht="24" customHeight="1" thickBot="1">
      <c r="A22" s="157" t="s">
        <v>43</v>
      </c>
      <c r="B22" s="158"/>
      <c r="C22" s="158"/>
      <c r="D22" s="158"/>
      <c r="E22" s="158"/>
      <c r="F22" s="159"/>
      <c r="G22" s="66">
        <f>SUM(G18:G21)</f>
        <v>22322.400000000001</v>
      </c>
      <c r="H22" s="66">
        <f t="shared" ref="H22:I22" si="2">SUM(H18:H21)</f>
        <v>22322.400000000001</v>
      </c>
      <c r="I22" s="101">
        <f t="shared" si="2"/>
        <v>18974.060000000001</v>
      </c>
      <c r="J22" s="69">
        <f>I22/H22</f>
        <v>0.85000089596100781</v>
      </c>
    </row>
    <row r="23" spans="1:10" ht="45" customHeight="1">
      <c r="A23" s="138">
        <v>3</v>
      </c>
      <c r="B23" s="204" t="s">
        <v>14</v>
      </c>
      <c r="C23" s="175" t="s">
        <v>15</v>
      </c>
      <c r="D23" s="176"/>
      <c r="E23" s="163"/>
      <c r="F23" s="51" t="s">
        <v>80</v>
      </c>
      <c r="G23" s="71">
        <v>0</v>
      </c>
      <c r="H23" s="72">
        <v>0</v>
      </c>
      <c r="I23" s="73">
        <v>0</v>
      </c>
    </row>
    <row r="24" spans="1:10" ht="34.9" customHeight="1">
      <c r="A24" s="138"/>
      <c r="B24" s="204"/>
      <c r="C24" s="151" t="s">
        <v>16</v>
      </c>
      <c r="D24" s="152"/>
      <c r="E24" s="153"/>
      <c r="F24" s="6">
        <v>430</v>
      </c>
      <c r="G24" s="67">
        <v>0</v>
      </c>
      <c r="H24" s="68">
        <v>0</v>
      </c>
      <c r="I24" s="74">
        <v>0</v>
      </c>
    </row>
    <row r="25" spans="1:10" ht="30" customHeight="1">
      <c r="A25" s="138"/>
      <c r="B25" s="204"/>
      <c r="C25" s="151" t="s">
        <v>17</v>
      </c>
      <c r="D25" s="152"/>
      <c r="E25" s="153"/>
      <c r="F25" s="6" t="s">
        <v>81</v>
      </c>
      <c r="G25" s="67">
        <v>0</v>
      </c>
      <c r="H25" s="68">
        <v>0</v>
      </c>
      <c r="I25" s="74">
        <v>0</v>
      </c>
    </row>
    <row r="26" spans="1:10" ht="27.6" customHeight="1">
      <c r="A26" s="138"/>
      <c r="B26" s="204"/>
      <c r="C26" s="151" t="s">
        <v>18</v>
      </c>
      <c r="D26" s="152"/>
      <c r="E26" s="153"/>
      <c r="F26" s="6">
        <v>438</v>
      </c>
      <c r="G26" s="67">
        <v>560</v>
      </c>
      <c r="H26" s="68">
        <v>560</v>
      </c>
      <c r="I26" s="74">
        <v>476</v>
      </c>
    </row>
    <row r="27" spans="1:10" ht="25.15" customHeight="1">
      <c r="A27" s="138"/>
      <c r="B27" s="204"/>
      <c r="C27" s="147" t="s">
        <v>77</v>
      </c>
      <c r="D27" s="17" t="s">
        <v>59</v>
      </c>
      <c r="E27" s="18" t="s">
        <v>19</v>
      </c>
      <c r="F27" s="206">
        <v>441</v>
      </c>
      <c r="G27" s="107">
        <v>0</v>
      </c>
      <c r="H27" s="107">
        <v>0</v>
      </c>
      <c r="I27" s="119">
        <v>0</v>
      </c>
    </row>
    <row r="28" spans="1:10" ht="24" customHeight="1">
      <c r="A28" s="138"/>
      <c r="B28" s="204"/>
      <c r="C28" s="154"/>
      <c r="D28" s="1">
        <v>0</v>
      </c>
      <c r="E28" s="2">
        <v>0</v>
      </c>
      <c r="F28" s="165"/>
      <c r="G28" s="108"/>
      <c r="H28" s="108"/>
      <c r="I28" s="118"/>
    </row>
    <row r="29" spans="1:10" ht="23.45" customHeight="1" thickBot="1">
      <c r="A29" s="138"/>
      <c r="B29" s="204"/>
      <c r="C29" s="151" t="s">
        <v>20</v>
      </c>
      <c r="D29" s="152"/>
      <c r="E29" s="153"/>
      <c r="F29" s="38">
        <v>461</v>
      </c>
      <c r="G29" s="67">
        <v>0</v>
      </c>
      <c r="H29" s="68">
        <v>0</v>
      </c>
      <c r="I29" s="74">
        <v>0</v>
      </c>
    </row>
    <row r="30" spans="1:10" ht="24.6" customHeight="1" thickBot="1">
      <c r="A30" s="157" t="s">
        <v>42</v>
      </c>
      <c r="B30" s="158"/>
      <c r="C30" s="158"/>
      <c r="D30" s="158"/>
      <c r="E30" s="158"/>
      <c r="F30" s="159"/>
      <c r="G30" s="66">
        <f>SUM(G23:G29)</f>
        <v>560</v>
      </c>
      <c r="H30" s="66">
        <f t="shared" ref="H30:I30" si="3">SUM(H23:H29)</f>
        <v>560</v>
      </c>
      <c r="I30" s="101">
        <f t="shared" si="3"/>
        <v>476</v>
      </c>
      <c r="J30" s="69">
        <f>I30/H30</f>
        <v>0.85</v>
      </c>
    </row>
    <row r="31" spans="1:10" ht="39.6" customHeight="1">
      <c r="A31" s="57">
        <v>4</v>
      </c>
      <c r="B31" s="16" t="s">
        <v>45</v>
      </c>
      <c r="C31" s="148" t="s">
        <v>46</v>
      </c>
      <c r="D31" s="155" t="s">
        <v>21</v>
      </c>
      <c r="E31" s="156"/>
      <c r="F31" s="51">
        <v>421</v>
      </c>
      <c r="G31" s="71">
        <v>17413.14</v>
      </c>
      <c r="H31" s="72">
        <v>17413.14</v>
      </c>
      <c r="I31" s="73">
        <v>14801.17</v>
      </c>
    </row>
    <row r="32" spans="1:10" ht="24" customHeight="1">
      <c r="A32" s="27"/>
      <c r="B32" s="16"/>
      <c r="C32" s="154"/>
      <c r="D32" s="145" t="s">
        <v>22</v>
      </c>
      <c r="E32" s="146"/>
      <c r="F32" s="6">
        <v>606</v>
      </c>
      <c r="G32" s="67">
        <v>0</v>
      </c>
      <c r="H32" s="68">
        <v>0</v>
      </c>
      <c r="I32" s="74">
        <v>0</v>
      </c>
    </row>
    <row r="33" spans="1:10" ht="21" customHeight="1">
      <c r="A33" s="27"/>
      <c r="B33" s="16"/>
      <c r="C33" s="147" t="s">
        <v>23</v>
      </c>
      <c r="D33" s="145" t="s">
        <v>24</v>
      </c>
      <c r="E33" s="146"/>
      <c r="F33" s="6">
        <v>440</v>
      </c>
      <c r="G33" s="67">
        <v>0</v>
      </c>
      <c r="H33" s="68">
        <v>0</v>
      </c>
      <c r="I33" s="74">
        <v>0</v>
      </c>
    </row>
    <row r="34" spans="1:10" ht="31.15" customHeight="1">
      <c r="A34" s="27"/>
      <c r="B34" s="16"/>
      <c r="C34" s="148"/>
      <c r="D34" s="145" t="s">
        <v>91</v>
      </c>
      <c r="E34" s="146"/>
      <c r="F34" s="6">
        <v>426</v>
      </c>
      <c r="G34" s="67">
        <v>0</v>
      </c>
      <c r="H34" s="68">
        <v>0</v>
      </c>
      <c r="I34" s="74">
        <v>0</v>
      </c>
    </row>
    <row r="35" spans="1:10" ht="22.9" customHeight="1">
      <c r="A35" s="27"/>
      <c r="B35" s="16"/>
      <c r="C35" s="148"/>
      <c r="D35" s="145" t="s">
        <v>25</v>
      </c>
      <c r="E35" s="146"/>
      <c r="F35" s="6">
        <v>430</v>
      </c>
      <c r="G35" s="67">
        <v>0</v>
      </c>
      <c r="H35" s="68">
        <v>0</v>
      </c>
      <c r="I35" s="74">
        <v>0</v>
      </c>
    </row>
    <row r="36" spans="1:10" ht="30.6" customHeight="1">
      <c r="A36" s="27"/>
      <c r="B36" s="16"/>
      <c r="C36" s="151" t="s">
        <v>95</v>
      </c>
      <c r="D36" s="152"/>
      <c r="E36" s="153"/>
      <c r="F36" s="6">
        <v>427</v>
      </c>
      <c r="G36" s="67">
        <v>0</v>
      </c>
      <c r="H36" s="68">
        <v>0</v>
      </c>
      <c r="I36" s="74">
        <v>0</v>
      </c>
    </row>
    <row r="37" spans="1:10" ht="22.15" customHeight="1">
      <c r="A37" s="27"/>
      <c r="B37" s="16"/>
      <c r="C37" s="151" t="s">
        <v>26</v>
      </c>
      <c r="D37" s="152"/>
      <c r="E37" s="153"/>
      <c r="F37" s="6">
        <v>436</v>
      </c>
      <c r="G37" s="67">
        <v>0</v>
      </c>
      <c r="H37" s="68">
        <v>0</v>
      </c>
      <c r="I37" s="74">
        <v>0</v>
      </c>
    </row>
    <row r="38" spans="1:10" ht="22.9" customHeight="1">
      <c r="A38" s="27"/>
      <c r="B38" s="16"/>
      <c r="C38" s="151" t="s">
        <v>27</v>
      </c>
      <c r="D38" s="152"/>
      <c r="E38" s="153"/>
      <c r="F38" s="6">
        <v>430</v>
      </c>
      <c r="G38" s="67">
        <v>0</v>
      </c>
      <c r="H38" s="68">
        <v>0</v>
      </c>
      <c r="I38" s="74">
        <v>0</v>
      </c>
    </row>
    <row r="39" spans="1:10" ht="20.45" customHeight="1">
      <c r="A39" s="27"/>
      <c r="B39" s="16"/>
      <c r="C39" s="147" t="s">
        <v>92</v>
      </c>
      <c r="D39" s="145" t="s">
        <v>28</v>
      </c>
      <c r="E39" s="146"/>
      <c r="F39" s="6">
        <v>430</v>
      </c>
      <c r="G39" s="67">
        <v>0</v>
      </c>
      <c r="H39" s="68">
        <v>0</v>
      </c>
      <c r="I39" s="74">
        <v>0</v>
      </c>
    </row>
    <row r="40" spans="1:10" ht="21.6" customHeight="1">
      <c r="A40" s="27"/>
      <c r="B40" s="16"/>
      <c r="C40" s="148"/>
      <c r="D40" s="145" t="s">
        <v>29</v>
      </c>
      <c r="E40" s="146"/>
      <c r="F40" s="6">
        <v>421</v>
      </c>
      <c r="G40" s="67">
        <v>0</v>
      </c>
      <c r="H40" s="68">
        <v>0</v>
      </c>
      <c r="I40" s="74">
        <v>0</v>
      </c>
    </row>
    <row r="41" spans="1:10" ht="20.45" customHeight="1" thickBot="1">
      <c r="A41" s="27"/>
      <c r="B41" s="16"/>
      <c r="C41" s="148"/>
      <c r="D41" s="145" t="s">
        <v>30</v>
      </c>
      <c r="E41" s="146"/>
      <c r="F41" s="6">
        <v>430</v>
      </c>
      <c r="G41" s="67">
        <v>0</v>
      </c>
      <c r="H41" s="68">
        <v>0</v>
      </c>
      <c r="I41" s="74">
        <v>0</v>
      </c>
    </row>
    <row r="42" spans="1:10" ht="22.9" customHeight="1" thickBot="1">
      <c r="A42" s="139" t="s">
        <v>47</v>
      </c>
      <c r="B42" s="140"/>
      <c r="C42" s="140"/>
      <c r="D42" s="140"/>
      <c r="E42" s="140"/>
      <c r="F42" s="141"/>
      <c r="G42" s="76">
        <f>SUM(G31:G41)</f>
        <v>17413.14</v>
      </c>
      <c r="H42" s="76">
        <f t="shared" ref="H42:I42" si="4">SUM(H31:H41)</f>
        <v>17413.14</v>
      </c>
      <c r="I42" s="102">
        <f t="shared" si="4"/>
        <v>14801.17</v>
      </c>
      <c r="J42" s="69">
        <f>I42/H42</f>
        <v>0.85000005742789642</v>
      </c>
    </row>
    <row r="43" spans="1:10" ht="22.9" customHeight="1">
      <c r="A43" s="166">
        <v>5</v>
      </c>
      <c r="B43" s="142" t="s">
        <v>49</v>
      </c>
      <c r="C43" s="162" t="s">
        <v>86</v>
      </c>
      <c r="D43" s="34" t="s">
        <v>52</v>
      </c>
      <c r="E43" s="35" t="s">
        <v>19</v>
      </c>
      <c r="F43" s="164" t="s">
        <v>48</v>
      </c>
      <c r="G43" s="115">
        <v>2803.04</v>
      </c>
      <c r="H43" s="160">
        <v>2803.04</v>
      </c>
      <c r="I43" s="117">
        <v>2382.6</v>
      </c>
    </row>
    <row r="44" spans="1:10" ht="28.5" customHeight="1">
      <c r="A44" s="167"/>
      <c r="B44" s="143"/>
      <c r="C44" s="163"/>
      <c r="D44" s="1">
        <v>22</v>
      </c>
      <c r="E44" s="70">
        <f>H43/D44</f>
        <v>127.41090909090909</v>
      </c>
      <c r="F44" s="165"/>
      <c r="G44" s="116"/>
      <c r="H44" s="161"/>
      <c r="I44" s="118"/>
    </row>
    <row r="45" spans="1:10" ht="33" customHeight="1" thickBot="1">
      <c r="A45" s="168"/>
      <c r="B45" s="144"/>
      <c r="C45" s="39" t="s">
        <v>87</v>
      </c>
      <c r="D45" s="36">
        <v>0</v>
      </c>
      <c r="E45" s="36">
        <v>0</v>
      </c>
      <c r="F45" s="37" t="s">
        <v>51</v>
      </c>
      <c r="G45" s="78">
        <v>0</v>
      </c>
      <c r="H45" s="79">
        <v>0</v>
      </c>
      <c r="I45" s="80">
        <v>0</v>
      </c>
    </row>
    <row r="46" spans="1:10" ht="22.9" customHeight="1" thickBot="1">
      <c r="A46" s="139" t="s">
        <v>50</v>
      </c>
      <c r="B46" s="140"/>
      <c r="C46" s="140"/>
      <c r="D46" s="140"/>
      <c r="E46" s="140"/>
      <c r="F46" s="141"/>
      <c r="G46" s="77">
        <f t="shared" ref="G46:H46" si="5">SUM(G43:G45)</f>
        <v>2803.04</v>
      </c>
      <c r="H46" s="77">
        <f t="shared" si="5"/>
        <v>2803.04</v>
      </c>
      <c r="I46" s="77">
        <f>SUM(I43:I45)</f>
        <v>2382.6</v>
      </c>
      <c r="J46" s="69">
        <f>I46/H46</f>
        <v>0.85000570808836118</v>
      </c>
    </row>
    <row r="47" spans="1:10" ht="21.6" customHeight="1">
      <c r="A47" s="137">
        <v>6</v>
      </c>
      <c r="B47" s="142" t="s">
        <v>31</v>
      </c>
      <c r="C47" s="220" t="s">
        <v>107</v>
      </c>
      <c r="D47" s="34" t="s">
        <v>78</v>
      </c>
      <c r="E47" s="35" t="s">
        <v>19</v>
      </c>
      <c r="F47" s="201">
        <v>430</v>
      </c>
      <c r="G47" s="149">
        <v>0</v>
      </c>
      <c r="H47" s="149">
        <v>0</v>
      </c>
      <c r="I47" s="120">
        <v>0</v>
      </c>
    </row>
    <row r="48" spans="1:10" ht="48" customHeight="1">
      <c r="A48" s="138"/>
      <c r="B48" s="204"/>
      <c r="C48" s="202"/>
      <c r="D48" s="84">
        <v>0</v>
      </c>
      <c r="E48" s="85">
        <v>0</v>
      </c>
      <c r="F48" s="221"/>
      <c r="G48" s="150"/>
      <c r="H48" s="150"/>
      <c r="I48" s="121"/>
    </row>
    <row r="49" spans="1:10" ht="24" customHeight="1" thickBot="1">
      <c r="A49" s="217" t="s">
        <v>61</v>
      </c>
      <c r="B49" s="218"/>
      <c r="C49" s="218"/>
      <c r="D49" s="218"/>
      <c r="E49" s="218"/>
      <c r="F49" s="219"/>
      <c r="G49" s="81">
        <v>0</v>
      </c>
      <c r="H49" s="82">
        <v>0</v>
      </c>
      <c r="I49" s="83">
        <v>0</v>
      </c>
    </row>
    <row r="50" spans="1:10" ht="53.25" customHeight="1" thickBot="1">
      <c r="A50" s="52">
        <v>7</v>
      </c>
      <c r="B50" s="54" t="s">
        <v>32</v>
      </c>
      <c r="C50" s="175" t="s">
        <v>108</v>
      </c>
      <c r="D50" s="176"/>
      <c r="E50" s="163"/>
      <c r="F50" s="19" t="s">
        <v>79</v>
      </c>
      <c r="G50" s="71">
        <v>0</v>
      </c>
      <c r="H50" s="72">
        <v>0</v>
      </c>
      <c r="I50" s="73">
        <v>0</v>
      </c>
    </row>
    <row r="51" spans="1:10" ht="24.75" customHeight="1" thickBot="1">
      <c r="A51" s="157" t="s">
        <v>53</v>
      </c>
      <c r="B51" s="158"/>
      <c r="C51" s="158"/>
      <c r="D51" s="158"/>
      <c r="E51" s="158"/>
      <c r="F51" s="159"/>
      <c r="G51" s="86">
        <v>0</v>
      </c>
      <c r="H51" s="87">
        <v>0</v>
      </c>
      <c r="I51" s="88">
        <v>0</v>
      </c>
    </row>
    <row r="52" spans="1:10" ht="22.9" customHeight="1" thickBot="1">
      <c r="A52" s="134" t="s">
        <v>54</v>
      </c>
      <c r="B52" s="135"/>
      <c r="C52" s="135"/>
      <c r="D52" s="135"/>
      <c r="E52" s="135"/>
      <c r="F52" s="136"/>
      <c r="G52" s="89">
        <f>G15+G22+G30+G42+G46</f>
        <v>365142.81</v>
      </c>
      <c r="H52" s="90">
        <f>H15+H22+H30+H42+H46</f>
        <v>365142.81</v>
      </c>
      <c r="I52" s="91">
        <f>I15+I22+I30+I42+I46</f>
        <v>310371.38999999996</v>
      </c>
      <c r="J52" s="69">
        <f>I52/H52</f>
        <v>0.8500000041079816</v>
      </c>
    </row>
    <row r="53" spans="1:10" ht="22.9" customHeight="1">
      <c r="A53" s="125"/>
      <c r="B53" s="126"/>
      <c r="C53" s="126"/>
      <c r="D53" s="126"/>
      <c r="E53" s="126"/>
      <c r="F53" s="126"/>
      <c r="G53" s="126"/>
      <c r="H53" s="126"/>
      <c r="I53" s="127"/>
    </row>
    <row r="54" spans="1:10" ht="22.9" customHeight="1">
      <c r="A54" s="128" t="s">
        <v>55</v>
      </c>
      <c r="B54" s="129"/>
      <c r="C54" s="129"/>
      <c r="D54" s="129"/>
      <c r="E54" s="129"/>
      <c r="F54" s="129"/>
      <c r="G54" s="129"/>
      <c r="H54" s="129"/>
      <c r="I54" s="130"/>
    </row>
    <row r="55" spans="1:10" s="10" customFormat="1" ht="22.9" customHeight="1" thickBot="1">
      <c r="A55" s="103"/>
      <c r="B55" s="28"/>
      <c r="C55" s="28"/>
      <c r="D55" s="28"/>
      <c r="E55" s="28"/>
      <c r="F55" s="28"/>
      <c r="G55" s="28"/>
      <c r="H55" s="28"/>
      <c r="I55" s="104"/>
    </row>
    <row r="56" spans="1:10" ht="25.9" customHeight="1">
      <c r="A56" s="31" t="s">
        <v>0</v>
      </c>
      <c r="B56" s="23" t="s">
        <v>3</v>
      </c>
      <c r="C56" s="131" t="s">
        <v>60</v>
      </c>
      <c r="D56" s="132"/>
      <c r="E56" s="133"/>
      <c r="F56" s="26" t="s">
        <v>37</v>
      </c>
      <c r="G56" s="25" t="s">
        <v>5</v>
      </c>
      <c r="H56" s="29" t="s">
        <v>6</v>
      </c>
      <c r="I56" s="33" t="s">
        <v>75</v>
      </c>
    </row>
    <row r="57" spans="1:10" ht="35.25" customHeight="1" thickBot="1">
      <c r="A57" s="56">
        <v>1</v>
      </c>
      <c r="B57" s="53" t="s">
        <v>33</v>
      </c>
      <c r="C57" s="98" t="s">
        <v>108</v>
      </c>
      <c r="D57" s="8"/>
      <c r="E57" s="9"/>
      <c r="F57" s="6">
        <v>439</v>
      </c>
      <c r="G57" s="67">
        <v>0</v>
      </c>
      <c r="H57" s="68">
        <v>0</v>
      </c>
      <c r="I57" s="74">
        <v>0</v>
      </c>
    </row>
    <row r="58" spans="1:10" ht="22.9" customHeight="1" thickBot="1">
      <c r="A58" s="134" t="s">
        <v>57</v>
      </c>
      <c r="B58" s="135"/>
      <c r="C58" s="135"/>
      <c r="D58" s="135"/>
      <c r="E58" s="135"/>
      <c r="F58" s="136"/>
      <c r="G58" s="92">
        <v>0</v>
      </c>
      <c r="H58" s="93">
        <v>0</v>
      </c>
      <c r="I58" s="94">
        <v>0</v>
      </c>
    </row>
    <row r="59" spans="1:10" ht="22.9" customHeight="1">
      <c r="A59" s="125"/>
      <c r="B59" s="126"/>
      <c r="C59" s="126"/>
      <c r="D59" s="126"/>
      <c r="E59" s="126"/>
      <c r="F59" s="126"/>
      <c r="G59" s="126"/>
      <c r="H59" s="126"/>
      <c r="I59" s="127"/>
    </row>
    <row r="60" spans="1:10" ht="22.9" customHeight="1">
      <c r="A60" s="128" t="s">
        <v>56</v>
      </c>
      <c r="B60" s="129"/>
      <c r="C60" s="129"/>
      <c r="D60" s="129"/>
      <c r="E60" s="129"/>
      <c r="F60" s="129"/>
      <c r="G60" s="129"/>
      <c r="H60" s="129"/>
      <c r="I60" s="130"/>
    </row>
    <row r="61" spans="1:10" ht="22.9" customHeight="1" thickBot="1">
      <c r="A61" s="122"/>
      <c r="B61" s="123"/>
      <c r="C61" s="123"/>
      <c r="D61" s="123"/>
      <c r="E61" s="123"/>
      <c r="F61" s="123"/>
      <c r="G61" s="123"/>
      <c r="H61" s="123"/>
      <c r="I61" s="124"/>
    </row>
    <row r="62" spans="1:10" ht="30" customHeight="1">
      <c r="A62" s="213" t="s">
        <v>0</v>
      </c>
      <c r="B62" s="215" t="s">
        <v>3</v>
      </c>
      <c r="C62" s="215" t="s">
        <v>4</v>
      </c>
      <c r="D62" s="210" t="s">
        <v>37</v>
      </c>
      <c r="E62" s="211"/>
      <c r="F62" s="212"/>
      <c r="G62" s="215" t="s">
        <v>5</v>
      </c>
      <c r="H62" s="109" t="s">
        <v>6</v>
      </c>
      <c r="I62" s="109" t="s">
        <v>75</v>
      </c>
    </row>
    <row r="63" spans="1:10" ht="25.5" customHeight="1">
      <c r="A63" s="214"/>
      <c r="B63" s="216"/>
      <c r="C63" s="216"/>
      <c r="D63" s="30">
        <v>430</v>
      </c>
      <c r="E63" s="30">
        <v>439</v>
      </c>
      <c r="F63" s="30">
        <v>606</v>
      </c>
      <c r="G63" s="216"/>
      <c r="H63" s="110"/>
      <c r="I63" s="110"/>
    </row>
    <row r="64" spans="1:10" ht="49.5" customHeight="1">
      <c r="A64" s="205">
        <v>1</v>
      </c>
      <c r="B64" s="203" t="s">
        <v>70</v>
      </c>
      <c r="C64" s="7" t="s">
        <v>71</v>
      </c>
      <c r="D64" s="68">
        <v>9622.7999999999993</v>
      </c>
      <c r="E64" s="85">
        <v>0</v>
      </c>
      <c r="F64" s="85">
        <v>0</v>
      </c>
      <c r="G64" s="67">
        <v>9622.7999999999993</v>
      </c>
      <c r="H64" s="68">
        <v>9622.7999999999993</v>
      </c>
      <c r="I64" s="74">
        <v>8179.38</v>
      </c>
    </row>
    <row r="65" spans="1:10" ht="40.5" customHeight="1" thickBot="1">
      <c r="A65" s="138"/>
      <c r="B65" s="204"/>
      <c r="C65" s="7" t="s">
        <v>74</v>
      </c>
      <c r="D65" s="68">
        <v>0</v>
      </c>
      <c r="E65" s="85">
        <v>0</v>
      </c>
      <c r="F65" s="85">
        <v>0</v>
      </c>
      <c r="G65" s="67">
        <v>0</v>
      </c>
      <c r="H65" s="68">
        <v>0</v>
      </c>
      <c r="I65" s="74">
        <v>0</v>
      </c>
    </row>
    <row r="66" spans="1:10" ht="22.5" customHeight="1" thickBot="1">
      <c r="A66" s="157" t="s">
        <v>44</v>
      </c>
      <c r="B66" s="158"/>
      <c r="C66" s="158"/>
      <c r="D66" s="140"/>
      <c r="E66" s="140"/>
      <c r="F66" s="141"/>
      <c r="G66" s="76">
        <f>SUM(G64:G65)</f>
        <v>9622.7999999999993</v>
      </c>
      <c r="H66" s="76">
        <f t="shared" ref="H66:I66" si="6">SUM(H64:H65)</f>
        <v>9622.7999999999993</v>
      </c>
      <c r="I66" s="102">
        <f t="shared" si="6"/>
        <v>8179.38</v>
      </c>
      <c r="J66" s="69">
        <f>I66/G66</f>
        <v>0.85000000000000009</v>
      </c>
    </row>
    <row r="67" spans="1:10" ht="45">
      <c r="A67" s="205">
        <v>2</v>
      </c>
      <c r="B67" s="203" t="s">
        <v>67</v>
      </c>
      <c r="C67" s="7" t="s">
        <v>72</v>
      </c>
      <c r="D67" s="85">
        <v>0</v>
      </c>
      <c r="E67" s="85">
        <v>0</v>
      </c>
      <c r="F67" s="85">
        <v>0</v>
      </c>
      <c r="G67" s="85">
        <v>0</v>
      </c>
      <c r="H67" s="85">
        <v>0</v>
      </c>
      <c r="I67" s="85">
        <v>0</v>
      </c>
    </row>
    <row r="68" spans="1:10" ht="45">
      <c r="A68" s="138"/>
      <c r="B68" s="204"/>
      <c r="C68" s="7" t="s">
        <v>73</v>
      </c>
      <c r="D68" s="85">
        <v>0</v>
      </c>
      <c r="E68" s="85">
        <v>0</v>
      </c>
      <c r="F68" s="85">
        <v>0</v>
      </c>
      <c r="G68" s="85">
        <v>0</v>
      </c>
      <c r="H68" s="85">
        <v>0</v>
      </c>
      <c r="I68" s="85">
        <v>0</v>
      </c>
    </row>
    <row r="69" spans="1:10" ht="68.25" thickBot="1">
      <c r="A69" s="138"/>
      <c r="B69" s="204"/>
      <c r="C69" s="7" t="s">
        <v>93</v>
      </c>
      <c r="D69" s="68">
        <f>2200+500</f>
        <v>2700</v>
      </c>
      <c r="E69" s="85">
        <v>0</v>
      </c>
      <c r="F69" s="85">
        <v>0</v>
      </c>
      <c r="G69" s="67">
        <f>2200+500</f>
        <v>2700</v>
      </c>
      <c r="H69" s="68">
        <f>2200+500</f>
        <v>2700</v>
      </c>
      <c r="I69" s="80">
        <f>1870+425</f>
        <v>2295</v>
      </c>
    </row>
    <row r="70" spans="1:10" ht="20.45" customHeight="1" thickBot="1">
      <c r="A70" s="157" t="s">
        <v>43</v>
      </c>
      <c r="B70" s="158"/>
      <c r="C70" s="158"/>
      <c r="D70" s="158"/>
      <c r="E70" s="158"/>
      <c r="F70" s="159"/>
      <c r="G70" s="66">
        <f t="shared" ref="G70:I70" si="7">SUM(G67:G69)</f>
        <v>2700</v>
      </c>
      <c r="H70" s="95">
        <f t="shared" si="7"/>
        <v>2700</v>
      </c>
      <c r="I70" s="96">
        <f t="shared" si="7"/>
        <v>2295</v>
      </c>
      <c r="J70" s="69">
        <f>I70/H70</f>
        <v>0.85</v>
      </c>
    </row>
    <row r="71" spans="1:10" ht="50.25" customHeight="1">
      <c r="A71" s="205">
        <v>3</v>
      </c>
      <c r="B71" s="203" t="s">
        <v>68</v>
      </c>
      <c r="C71" s="7" t="s">
        <v>66</v>
      </c>
      <c r="D71" s="68">
        <v>11115.66</v>
      </c>
      <c r="E71" s="85">
        <v>0</v>
      </c>
      <c r="F71" s="85">
        <v>0</v>
      </c>
      <c r="G71" s="67">
        <v>11115.66</v>
      </c>
      <c r="H71" s="68">
        <v>11115.66</v>
      </c>
      <c r="I71" s="74">
        <v>9448.31</v>
      </c>
    </row>
    <row r="72" spans="1:10" ht="53.25" customHeight="1" thickBot="1">
      <c r="A72" s="138"/>
      <c r="B72" s="204"/>
      <c r="C72" s="7" t="s">
        <v>94</v>
      </c>
      <c r="D72" s="68">
        <v>0</v>
      </c>
      <c r="E72" s="85">
        <v>0</v>
      </c>
      <c r="F72" s="85">
        <v>0</v>
      </c>
      <c r="G72" s="67">
        <v>0</v>
      </c>
      <c r="H72" s="68"/>
      <c r="I72" s="74">
        <v>0</v>
      </c>
    </row>
    <row r="73" spans="1:10" ht="23.45" customHeight="1" thickBot="1">
      <c r="A73" s="157" t="s">
        <v>42</v>
      </c>
      <c r="B73" s="158"/>
      <c r="C73" s="158"/>
      <c r="D73" s="158"/>
      <c r="E73" s="158"/>
      <c r="F73" s="159"/>
      <c r="G73" s="66">
        <f t="shared" ref="G73:I73" si="8">SUM(G71:G72)</f>
        <v>11115.66</v>
      </c>
      <c r="H73" s="95">
        <f t="shared" si="8"/>
        <v>11115.66</v>
      </c>
      <c r="I73" s="96">
        <f t="shared" si="8"/>
        <v>9448.31</v>
      </c>
      <c r="J73" s="69">
        <f>I73/H73</f>
        <v>0.84999991003683084</v>
      </c>
    </row>
    <row r="74" spans="1:10" ht="46.5" customHeight="1">
      <c r="A74" s="205">
        <v>4</v>
      </c>
      <c r="B74" s="224" t="s">
        <v>64</v>
      </c>
      <c r="C74" s="7" t="s">
        <v>88</v>
      </c>
      <c r="D74" s="68">
        <v>27449.91</v>
      </c>
      <c r="E74" s="85">
        <v>0</v>
      </c>
      <c r="F74" s="85">
        <v>0</v>
      </c>
      <c r="G74" s="67">
        <v>27449.91</v>
      </c>
      <c r="H74" s="68">
        <v>27449.91</v>
      </c>
      <c r="I74" s="74">
        <v>23332.42</v>
      </c>
    </row>
    <row r="75" spans="1:10" ht="60.75" customHeight="1" thickBot="1">
      <c r="A75" s="138"/>
      <c r="B75" s="225"/>
      <c r="C75" s="7" t="s">
        <v>34</v>
      </c>
      <c r="D75" s="68">
        <v>0</v>
      </c>
      <c r="E75" s="85">
        <v>0</v>
      </c>
      <c r="F75" s="85">
        <v>0</v>
      </c>
      <c r="G75" s="67">
        <v>0</v>
      </c>
      <c r="H75" s="68">
        <v>0</v>
      </c>
      <c r="I75" s="74">
        <v>0</v>
      </c>
    </row>
    <row r="76" spans="1:10" ht="24.75" customHeight="1" thickBot="1">
      <c r="A76" s="157" t="s">
        <v>47</v>
      </c>
      <c r="B76" s="158"/>
      <c r="C76" s="158"/>
      <c r="D76" s="158"/>
      <c r="E76" s="158"/>
      <c r="F76" s="159"/>
      <c r="G76" s="86">
        <f t="shared" ref="G76:I76" si="9">SUM(G74:G75)</f>
        <v>27449.91</v>
      </c>
      <c r="H76" s="87">
        <f t="shared" si="9"/>
        <v>27449.91</v>
      </c>
      <c r="I76" s="97">
        <f t="shared" si="9"/>
        <v>23332.42</v>
      </c>
      <c r="J76" s="69">
        <f>I76/H76</f>
        <v>0.84999987249502817</v>
      </c>
    </row>
    <row r="77" spans="1:10" ht="42.75" customHeight="1" thickBot="1">
      <c r="A77" s="56">
        <v>5</v>
      </c>
      <c r="B77" s="53" t="s">
        <v>65</v>
      </c>
      <c r="C77" s="7" t="s">
        <v>89</v>
      </c>
      <c r="D77" s="68">
        <v>0</v>
      </c>
      <c r="E77" s="85">
        <v>0</v>
      </c>
      <c r="F77" s="85">
        <v>0</v>
      </c>
      <c r="G77" s="67">
        <v>0</v>
      </c>
      <c r="H77" s="68">
        <v>0</v>
      </c>
      <c r="I77" s="74">
        <v>0</v>
      </c>
    </row>
    <row r="78" spans="1:10" ht="26.25" customHeight="1" thickBot="1">
      <c r="A78" s="157" t="s">
        <v>50</v>
      </c>
      <c r="B78" s="158"/>
      <c r="C78" s="158"/>
      <c r="D78" s="158"/>
      <c r="E78" s="158"/>
      <c r="F78" s="159"/>
      <c r="G78" s="66">
        <f t="shared" ref="G78:I78" si="10">SUM(G77)</f>
        <v>0</v>
      </c>
      <c r="H78" s="95">
        <f t="shared" si="10"/>
        <v>0</v>
      </c>
      <c r="I78" s="96">
        <f t="shared" si="10"/>
        <v>0</v>
      </c>
    </row>
    <row r="79" spans="1:10" ht="24" customHeight="1" thickBot="1">
      <c r="A79" s="134" t="s">
        <v>63</v>
      </c>
      <c r="B79" s="135"/>
      <c r="C79" s="135"/>
      <c r="D79" s="135"/>
      <c r="E79" s="135"/>
      <c r="F79" s="136"/>
      <c r="G79" s="89">
        <f>G66+G70+G73+G76+G78</f>
        <v>50888.369999999995</v>
      </c>
      <c r="H79" s="89">
        <f t="shared" ref="H79:I79" si="11">H66+H70+H73+H76+H78</f>
        <v>50888.369999999995</v>
      </c>
      <c r="I79" s="89">
        <f t="shared" si="11"/>
        <v>43255.11</v>
      </c>
      <c r="J79" s="69">
        <f>I79/H79</f>
        <v>0.84999991157115085</v>
      </c>
    </row>
    <row r="80" spans="1:10" ht="24" customHeight="1" thickBot="1">
      <c r="A80" s="134" t="s">
        <v>69</v>
      </c>
      <c r="B80" s="135"/>
      <c r="C80" s="135"/>
      <c r="D80" s="135"/>
      <c r="E80" s="135"/>
      <c r="F80" s="136"/>
      <c r="G80" s="89">
        <f>G52+G79</f>
        <v>416031.18</v>
      </c>
      <c r="H80" s="89">
        <f t="shared" ref="H80:I80" si="12">H52+H79</f>
        <v>416031.18</v>
      </c>
      <c r="I80" s="89">
        <f t="shared" si="12"/>
        <v>353626.49999999994</v>
      </c>
      <c r="J80" s="69">
        <f>I80/H80</f>
        <v>0.84999999278900185</v>
      </c>
    </row>
    <row r="82" spans="1:9">
      <c r="A82" s="11" t="s">
        <v>11</v>
      </c>
      <c r="B82" t="s">
        <v>84</v>
      </c>
    </row>
    <row r="83" spans="1:9">
      <c r="A83" s="11" t="s">
        <v>38</v>
      </c>
      <c r="B83" t="s">
        <v>62</v>
      </c>
    </row>
    <row r="84" spans="1:9">
      <c r="A84" s="40" t="s">
        <v>83</v>
      </c>
      <c r="B84" t="s">
        <v>85</v>
      </c>
      <c r="G84" s="105"/>
    </row>
    <row r="85" spans="1:9" ht="30.75" customHeight="1">
      <c r="A85" s="40" t="s">
        <v>109</v>
      </c>
      <c r="B85" s="222" t="s">
        <v>111</v>
      </c>
      <c r="C85" s="223"/>
      <c r="D85" s="223"/>
      <c r="E85" s="223"/>
      <c r="F85" s="223"/>
      <c r="G85" s="223"/>
      <c r="H85" s="223"/>
      <c r="I85" s="223"/>
    </row>
    <row r="86" spans="1:9">
      <c r="A86" s="40"/>
      <c r="G86" s="105"/>
    </row>
    <row r="87" spans="1:9">
      <c r="A87" s="40"/>
      <c r="G87" s="105"/>
    </row>
    <row r="88" spans="1:9">
      <c r="A88" s="40"/>
      <c r="G88" s="105"/>
    </row>
    <row r="91" spans="1:9">
      <c r="C91" s="50" t="s">
        <v>112</v>
      </c>
      <c r="D91" s="50"/>
      <c r="E91" s="50"/>
      <c r="F91" s="50"/>
      <c r="G91" s="50" t="s">
        <v>101</v>
      </c>
    </row>
    <row r="92" spans="1:9">
      <c r="C92" s="50" t="s">
        <v>102</v>
      </c>
      <c r="D92" s="50"/>
      <c r="E92" s="50"/>
      <c r="F92" s="50"/>
      <c r="G92" s="50" t="s">
        <v>103</v>
      </c>
    </row>
    <row r="98" spans="6:6">
      <c r="F98" s="105"/>
    </row>
  </sheetData>
  <mergeCells count="99">
    <mergeCell ref="B85:I85"/>
    <mergeCell ref="A64:A65"/>
    <mergeCell ref="A80:F80"/>
    <mergeCell ref="A66:F66"/>
    <mergeCell ref="A70:F70"/>
    <mergeCell ref="A73:F73"/>
    <mergeCell ref="A76:F76"/>
    <mergeCell ref="A78:F78"/>
    <mergeCell ref="A74:A75"/>
    <mergeCell ref="B74:B75"/>
    <mergeCell ref="A67:A69"/>
    <mergeCell ref="B67:B69"/>
    <mergeCell ref="A71:A72"/>
    <mergeCell ref="B71:B72"/>
    <mergeCell ref="A79:F79"/>
    <mergeCell ref="B64:B65"/>
    <mergeCell ref="B47:B48"/>
    <mergeCell ref="C50:E50"/>
    <mergeCell ref="I62:I63"/>
    <mergeCell ref="D62:F62"/>
    <mergeCell ref="A62:A63"/>
    <mergeCell ref="B62:B63"/>
    <mergeCell ref="C62:C63"/>
    <mergeCell ref="G62:G63"/>
    <mergeCell ref="A49:F49"/>
    <mergeCell ref="A51:F51"/>
    <mergeCell ref="A58:F58"/>
    <mergeCell ref="A59:I59"/>
    <mergeCell ref="A60:I60"/>
    <mergeCell ref="C47:C48"/>
    <mergeCell ref="F47:F48"/>
    <mergeCell ref="G47:G48"/>
    <mergeCell ref="C24:E24"/>
    <mergeCell ref="C25:E25"/>
    <mergeCell ref="C26:E26"/>
    <mergeCell ref="B12:B14"/>
    <mergeCell ref="A12:A14"/>
    <mergeCell ref="A22:F22"/>
    <mergeCell ref="A23:A29"/>
    <mergeCell ref="B23:B29"/>
    <mergeCell ref="D12:D14"/>
    <mergeCell ref="E12:E14"/>
    <mergeCell ref="F27:F28"/>
    <mergeCell ref="G4:I4"/>
    <mergeCell ref="A15:F15"/>
    <mergeCell ref="G10:I10"/>
    <mergeCell ref="G5:I5"/>
    <mergeCell ref="C23:E23"/>
    <mergeCell ref="A9:I9"/>
    <mergeCell ref="A6:B7"/>
    <mergeCell ref="C6:E6"/>
    <mergeCell ref="G6:I6"/>
    <mergeCell ref="C7:E7"/>
    <mergeCell ref="G7:I7"/>
    <mergeCell ref="H16:H17"/>
    <mergeCell ref="C16:C17"/>
    <mergeCell ref="B16:B21"/>
    <mergeCell ref="A16:A21"/>
    <mergeCell ref="F16:F17"/>
    <mergeCell ref="H47:H48"/>
    <mergeCell ref="C37:E37"/>
    <mergeCell ref="C27:C28"/>
    <mergeCell ref="C29:E29"/>
    <mergeCell ref="C36:E36"/>
    <mergeCell ref="C31:C32"/>
    <mergeCell ref="D31:E31"/>
    <mergeCell ref="D32:E32"/>
    <mergeCell ref="A30:F30"/>
    <mergeCell ref="C38:E38"/>
    <mergeCell ref="C39:C41"/>
    <mergeCell ref="H43:H44"/>
    <mergeCell ref="A42:F42"/>
    <mergeCell ref="C43:C44"/>
    <mergeCell ref="F43:F44"/>
    <mergeCell ref="A43:A45"/>
    <mergeCell ref="B43:B45"/>
    <mergeCell ref="D39:E39"/>
    <mergeCell ref="D40:E40"/>
    <mergeCell ref="D41:E41"/>
    <mergeCell ref="C33:C35"/>
    <mergeCell ref="D33:E33"/>
    <mergeCell ref="D34:E34"/>
    <mergeCell ref="D35:E35"/>
    <mergeCell ref="H27:H28"/>
    <mergeCell ref="H62:H63"/>
    <mergeCell ref="G16:G17"/>
    <mergeCell ref="I16:I17"/>
    <mergeCell ref="G43:G44"/>
    <mergeCell ref="I43:I44"/>
    <mergeCell ref="G27:G28"/>
    <mergeCell ref="I27:I28"/>
    <mergeCell ref="I47:I48"/>
    <mergeCell ref="A61:I61"/>
    <mergeCell ref="A53:I53"/>
    <mergeCell ref="A54:I54"/>
    <mergeCell ref="C56:E56"/>
    <mergeCell ref="A52:F52"/>
    <mergeCell ref="A47:A48"/>
    <mergeCell ref="A46:F46"/>
  </mergeCells>
  <pageMargins left="0.23622047244094491" right="0.23622047244094491" top="0.39370078740157483" bottom="0.39370078740157483" header="0.31496062992125984" footer="0.31496062992125984"/>
  <pageSetup paperSize="8" scale="7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Bartłomiej Jewdokimow</cp:lastModifiedBy>
  <cp:lastPrinted>2019-03-06T08:47:40Z</cp:lastPrinted>
  <dcterms:created xsi:type="dcterms:W3CDTF">2015-09-28T11:49:28Z</dcterms:created>
  <dcterms:modified xsi:type="dcterms:W3CDTF">2019-03-06T09:06:21Z</dcterms:modified>
</cp:coreProperties>
</file>