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10" windowHeight="9345"/>
  </bookViews>
  <sheets>
    <sheet name="2.5" sheetId="4" r:id="rId1"/>
    <sheet name="3.4 typ I" sheetId="3" state="hidden" r:id="rId2"/>
    <sheet name="Arkusz2" sheetId="2" state="hidden" r:id="rId3"/>
  </sheets>
  <definedNames>
    <definedName name="_xlnm._FilterDatabase" localSheetId="0" hidden="1">'2.5'!$B$7:$I$47</definedName>
    <definedName name="_xlnm._FilterDatabase" localSheetId="1" hidden="1">'3.4 typ I'!$A$3:$H$3</definedName>
    <definedName name="_xlnm.Print_Area" localSheetId="0">'2.5'!$A$1:$M$54</definedName>
    <definedName name="_xlnm.Print_Area" localSheetId="1">'3.4 typ I'!$A$1:$H$9</definedName>
  </definedNames>
  <calcPr calcId="125725"/>
</workbook>
</file>

<file path=xl/calcChain.xml><?xml version="1.0" encoding="utf-8"?>
<calcChain xmlns="http://schemas.openxmlformats.org/spreadsheetml/2006/main">
  <c r="G45" i="4"/>
  <c r="F45"/>
  <c r="E45"/>
  <c r="H34"/>
  <c r="E52"/>
  <c r="H28"/>
  <c r="H27"/>
  <c r="I5" i="3"/>
  <c r="J5"/>
  <c r="I4"/>
  <c r="J4"/>
  <c r="F6"/>
  <c r="E6"/>
</calcChain>
</file>

<file path=xl/comments1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III kolumna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 kolumna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 kolumna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IV kolumna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II kolumna</t>
        </r>
      </text>
    </comment>
  </commentList>
</comments>
</file>

<file path=xl/sharedStrings.xml><?xml version="1.0" encoding="utf-8"?>
<sst xmlns="http://schemas.openxmlformats.org/spreadsheetml/2006/main" count="304" uniqueCount="226">
  <si>
    <t>Nr pisemnego wniosku o przyznanie pomocy w trybie  konkursowym</t>
  </si>
  <si>
    <t>Tytuł Projketu</t>
  </si>
  <si>
    <t>Wnioskodawca</t>
  </si>
  <si>
    <t>Liczba punktów</t>
  </si>
  <si>
    <t>1.</t>
  </si>
  <si>
    <t>RPZP.03.04.00-32-B002/16</t>
  </si>
  <si>
    <t>Zakup ciężkiego samochodu ratowniczo-gaśniczego i specjalistycznegowyposażenia na potrzeby OSP Golczewo</t>
  </si>
  <si>
    <t>Ochotnicza Straż Pożarna w Golczewie</t>
  </si>
  <si>
    <t>2.</t>
  </si>
  <si>
    <t>RPZP.03.04.00-32-B011/16</t>
  </si>
  <si>
    <t>Zakup nowego, średniego, terenowego samochodu ratowniczo-gaśniczego dla jednostki Ochotniczej Straży Pożarnej w Sulimierzu</t>
  </si>
  <si>
    <t>Ochotnicza Straż Pożarna w Sulimierzu</t>
  </si>
  <si>
    <t>RPZP.03.04.00-32-B001/16</t>
  </si>
  <si>
    <t>Zakup ciężkiego samochodu ratowniczo-gaśniczego i specjalistycznego wyposażenia na potrzeby OSP Dziwnów</t>
  </si>
  <si>
    <t>Ochotnicza Straż Pożarna w Dziwnowie</t>
  </si>
  <si>
    <t>RPZP.03.04.00-32-B003/16</t>
  </si>
  <si>
    <t>Zakup średniego samochodu ratowniczo-gaśniczego na potrzeby OSP Suchań</t>
  </si>
  <si>
    <t xml:space="preserve">Ochotnicza Straż Pożarna w Suchaniu </t>
  </si>
  <si>
    <t>RPZP.03.04.00-32-B006/16</t>
  </si>
  <si>
    <t>„Niwelowanie skutków katastrof naturalnych, poważnych awarii oraz zagrożeń pożarowych, poprzez zakup lekkiego samochodu ratowniczo-gaśniczego na potrzeby OSP w Złocieńcu”</t>
  </si>
  <si>
    <t>Ochotnicza Straż Pożarna w Złocieńcu</t>
  </si>
  <si>
    <t>RPZP.03.04.00-32-B009/16</t>
  </si>
  <si>
    <t>Zakup ciężkiego samochodu ratowniczo-gaśniczego przez jednostkęOchotniczej Straży Pożarnej w Ustroniu Morskim</t>
  </si>
  <si>
    <t>Ochotnicza Straż Pożarna w Ustroniu Morskim</t>
  </si>
  <si>
    <t>RPZP.03.04.00-32-B007/16</t>
  </si>
  <si>
    <t>„Niwelowanie skutków katastrof naturalnych, poważnych awarii oraz 
zagrożeń pożarowych, poprzez zakup lekkiego samochodu 
ratowniczo-gaśniczego na potrzeby OSP w Lubieszewie”</t>
  </si>
  <si>
    <t>Ochotnicza Straż Pożarna w Lubieszewie</t>
  </si>
  <si>
    <t>RPZP.03.04.00-32-B004/16</t>
  </si>
  <si>
    <t>Zakup nowoczesnego wozu pożarniczego z systemem radiokomunikacji przez Ochotniczą Straż Pożarną Wołczkowo</t>
  </si>
  <si>
    <t>Ochotnicza Straż Pożarna w Wołczkowie</t>
  </si>
  <si>
    <t>RPZP.03.04.00-32-B014/16</t>
  </si>
  <si>
    <t>Zminimalizowanie zagrożeń ekologicznych, chemicznych i katastrofdrogowych, w rejonie D.K. nr 11 i 20 poprzez zakup nowoczesnych samochodów ratowniczo-gaśniczych oraz wyposażenia dla OSP z terenu Gminy Szczecinek</t>
  </si>
  <si>
    <t>OSP Gwda Wielka i OSP Wierzchowo/ Gmina Szczecinek</t>
  </si>
  <si>
    <t>RPZP.03.04.00-32-B012/16</t>
  </si>
  <si>
    <t>Wsparcie systemu ratownictwa w Województwie Zachodniopomorskim poprzez zakup samochodów oraz wyposażenia dla Ochotniczych Straży Pożarnych</t>
  </si>
  <si>
    <t>Związek Ochotniczych Straży Pożarnych Rzeczpospolitej Polskiej</t>
  </si>
  <si>
    <t>RPZP.03.04.00-32-B015/16</t>
  </si>
  <si>
    <t>Zakup średniego samochodu pożarniczego dla OSP Cerkwica jako przystosowanie się zmian klimatu</t>
  </si>
  <si>
    <t>Stowarzyszenie Ochotnicza Straż Pożarna w Cerkwicy</t>
  </si>
  <si>
    <t>RPZP.03.04.00-32-B008/16</t>
  </si>
  <si>
    <t>Zakup średniego samochodu ratowniczo - gaśniczego z napędem 4x4 wraz z doposażeniem dla ochrony przeciwpożarowej dla OSP Niedalino</t>
  </si>
  <si>
    <t>Ochotnicza Straż Pożarna w Niedalinie</t>
  </si>
  <si>
    <t>RPZP.03.04.00-32-B016/16</t>
  </si>
  <si>
    <t>Zakup wozu pożarniczego oraz specjalistycznego sprzętu ratowniczo-gaśniczego na potrzeby OSP Kronospan w Szczecinku</t>
  </si>
  <si>
    <t>OCHOTNICZA STRAŻ POŻARNA KRONOSPAN</t>
  </si>
  <si>
    <t>RPZP.03.04.00-32-B013/16</t>
  </si>
  <si>
    <t>Zakup lekkiego samochodu ratowniczo-gaśniczego dla Ochotniczej Straży Pożarnej w Nacmierzu</t>
  </si>
  <si>
    <t>Ochotnicza Straż Pożarna</t>
  </si>
  <si>
    <t>RPZP.03.04.00-32-B017/16</t>
  </si>
  <si>
    <t>Zakup dwóch lekkich wozów strażackich wyposażonych w sprzęt do prowadzenia akcji ratowniczych i usuwania skutków katastrof dla jednostek OSP w Dygowie i Czerninie w celu ochrony terenów cennych przyrodniczo przed pożarem i innymi zagrożeniami na obszarze powiatu kołobrzeskiego.</t>
  </si>
  <si>
    <t>Ochotnicza Straż Pożarna w Dygowie</t>
  </si>
  <si>
    <t>RPZP.03.04.00-32-B010/16</t>
  </si>
  <si>
    <t>Poprawa bezpieczeństwa publicznego na obszarze działania Jednostki Ochotniczej Straży Pożarnej w Janiewicach poprzez zakup samochodu ratowniczo - gaśniczego</t>
  </si>
  <si>
    <t>Ochotnicza Straż Pożarna w Janiewicach</t>
  </si>
  <si>
    <t>RPZP.03.04.00-32-B005/16</t>
  </si>
  <si>
    <t>Poprawa bezpieczeństwa publicznego na obszarze działania Jednostki Ochotniczej Straży Pożarnej w Żukowie poprzez zakup samochodu ratowniczo - gaśniczego</t>
  </si>
  <si>
    <t>Ochotnicza Straż Pożarna W Żukowie</t>
  </si>
  <si>
    <t>Kolumna5</t>
  </si>
  <si>
    <t>Kolumna6</t>
  </si>
  <si>
    <t>Kolumna7</t>
  </si>
  <si>
    <t xml:space="preserve">Całkowita wartość projektu
[zł] </t>
  </si>
  <si>
    <t xml:space="preserve">Wydatki kwalifikowalne [zł] </t>
  </si>
  <si>
    <t xml:space="preserve">wydatki niekwalifikowalne [zł] </t>
  </si>
  <si>
    <t>Wnioskowany poziom dofinansowania wydatku [%]</t>
  </si>
  <si>
    <t>Dofinansowanie [zł]</t>
  </si>
  <si>
    <t>Kolumna32</t>
  </si>
  <si>
    <t>Kolumna33</t>
  </si>
  <si>
    <t>Kolumna34</t>
  </si>
  <si>
    <t>Kolumna35</t>
  </si>
  <si>
    <t>Kolumna36</t>
  </si>
  <si>
    <t>_</t>
  </si>
  <si>
    <t>Wartość całkowita projektu</t>
  </si>
  <si>
    <t xml:space="preserve"> Wnioskowana wartość
dofinansowania</t>
  </si>
  <si>
    <t>Tytuł Projektu</t>
  </si>
  <si>
    <t>RPZP.03.04.00-32-A002/16</t>
  </si>
  <si>
    <t>Regionalny system prewencji na zagrożenia środowiskowe wywołane zmianami klimatu KWP w Szczecinie</t>
  </si>
  <si>
    <t>Komenda Wojewódzka Policji w Szczecinie</t>
  </si>
  <si>
    <t>RPZP.03.04.00-32-A001/16</t>
  </si>
  <si>
    <t>Wodne Ochotnicze Pogotowie Ratunkowe Województwa Zachodniopomorskiego</t>
  </si>
  <si>
    <t>Nr pisemnego wniosku o przyznanie pomocy 
w trybie  konkursowym</t>
  </si>
  <si>
    <t>Lp.</t>
  </si>
  <si>
    <t>Opracowanie i wdrożenie Systemu Wczesnego Ostrzegania 
i Przeciwdziałania Skutkom Powodzi 
w Województwie Zachodniopomorskim</t>
  </si>
  <si>
    <t>/ 100</t>
  </si>
  <si>
    <t>SUMA:</t>
  </si>
  <si>
    <t>DZIAŁANIE 3.4 typ 1- NABÓR:  01.02.2016 - 31.03.2016</t>
  </si>
  <si>
    <t>Limit do przyznania przez IZ</t>
  </si>
  <si>
    <t>Suma po max. Liczbie pkt.</t>
  </si>
  <si>
    <t>Punktacja po ocenie strategicznej</t>
  </si>
  <si>
    <t>Uzasadnienie oceny strategicznej</t>
  </si>
  <si>
    <t>GMINA MIASTO SZCZECIN</t>
  </si>
  <si>
    <t>/100</t>
  </si>
  <si>
    <t>POWIAT MYŚLIBORSKI</t>
  </si>
  <si>
    <t>Powiat Gryficki</t>
  </si>
  <si>
    <t>Powiat Gryfiński</t>
  </si>
  <si>
    <t>Miasto Darłowo</t>
  </si>
  <si>
    <t>Wojewódzki Ośrodek Medycyny Pracy - Zachodniopomorskie Centrum Leczenia i Profilaktyki w Szczecinie</t>
  </si>
  <si>
    <t>Gmina Szczecinek</t>
  </si>
  <si>
    <t>Powiat Drawski</t>
  </si>
  <si>
    <t>Powiat Gryficki-Zarząd Dróg Powiatowych w Gryficach</t>
  </si>
  <si>
    <t>Gmina Manowo</t>
  </si>
  <si>
    <t>GMINA RECZ</t>
  </si>
  <si>
    <t>Gmina Postomino</t>
  </si>
  <si>
    <t>GMINA KRZĘCIN</t>
  </si>
  <si>
    <t>Gmina Gryfice</t>
  </si>
  <si>
    <t>Gmina Miasto Koszalin</t>
  </si>
  <si>
    <t>Gmina Banie</t>
  </si>
  <si>
    <t>Powiat Łobeski</t>
  </si>
  <si>
    <t>Barlineckie Towarzystwo Budownictwa Społecznego Spółka z ograniczona odpowiedzialnością</t>
  </si>
  <si>
    <t>Powiat Pyrzycki/Starostwo Powiatowe w Pyrzycach</t>
  </si>
  <si>
    <t>Gmina Połczyn-Zdrój</t>
  </si>
  <si>
    <t>Gmina Choszczno</t>
  </si>
  <si>
    <t>Powiat Białogardzki</t>
  </si>
  <si>
    <t>Gmina Biesiekierz</t>
  </si>
  <si>
    <t xml:space="preserve">Gmina Miasto Świnoujście </t>
  </si>
  <si>
    <t>Gmina Świdwin</t>
  </si>
  <si>
    <t>Gmina Bielice</t>
  </si>
  <si>
    <t>Gmina Miasto Szczecin</t>
  </si>
  <si>
    <t>GMINA PYRZYCE</t>
  </si>
  <si>
    <t>GMINA TRZCIŃSKO - ZDRÓJ</t>
  </si>
  <si>
    <t>GMINA SŁAWNO</t>
  </si>
  <si>
    <t>Miasto Białogard</t>
  </si>
  <si>
    <t>GMINA MIEJSKA ŚWIDWIN</t>
  </si>
  <si>
    <t>RPZP.02.05.00-32-A028/16</t>
  </si>
  <si>
    <t>RPZP.02.05.00-32-A051/16</t>
  </si>
  <si>
    <t>RPZP.02.05.00-32-A048/17</t>
  </si>
  <si>
    <t>RPZP.02.05.00-32-A011/16</t>
  </si>
  <si>
    <t>RPZP.02.05.00-32-A032/17</t>
  </si>
  <si>
    <t>RPZP.02.05.00-32-A036/16</t>
  </si>
  <si>
    <t xml:space="preserve">RPZP.02.05.00-32-A012/16 </t>
  </si>
  <si>
    <t>RPZP.02.05.00-32-A050/16</t>
  </si>
  <si>
    <t>RPZP.02.05.00-32-A001/16</t>
  </si>
  <si>
    <t>RPZP.02.05.00-32-A041/16</t>
  </si>
  <si>
    <t>RPZP.02.05.00-32-A034/16</t>
  </si>
  <si>
    <t>RPZP.02.05.00-32-A008/16</t>
  </si>
  <si>
    <t>RPZP.02.05.00-32-A003/16</t>
  </si>
  <si>
    <t>RPZP.02.05.00-32-A062/16</t>
  </si>
  <si>
    <t>RPZP.02.05.00-32-A026/16</t>
  </si>
  <si>
    <t>RPZP.02.05.00-32-A022/16</t>
  </si>
  <si>
    <t>RPZP.02.05.00-32-A039/17</t>
  </si>
  <si>
    <t>RPZP.02.05.00-32-A013/16</t>
  </si>
  <si>
    <t>RPZP.02.05.00-32-A027/16</t>
  </si>
  <si>
    <t>RPZP.02.05.00-32-A016/16</t>
  </si>
  <si>
    <t>RPZP.02.05.00-32-A005/16</t>
  </si>
  <si>
    <t>RPZP.02.05.00-32-A061/16</t>
  </si>
  <si>
    <t>RPZP.02.05.00-32-A063/16</t>
  </si>
  <si>
    <t>RPZP.02.05.00-32-A030/16</t>
  </si>
  <si>
    <t>RPZP.02.05.00-32-A057/17</t>
  </si>
  <si>
    <t>RPZP.02.05.00-32-A033/16</t>
  </si>
  <si>
    <t>RPZP.02.05.00-32-A014/16</t>
  </si>
  <si>
    <t>RPZP.02.05.00-32-A029/16</t>
  </si>
  <si>
    <t>RPZP.02.05.00-32-A058/16</t>
  </si>
  <si>
    <t>RPZP.02.05.00-32-A056/16</t>
  </si>
  <si>
    <t>RPZP.02.05.00-32-A042/16</t>
  </si>
  <si>
    <t>RPZP.02.05.00-32-A015/16</t>
  </si>
  <si>
    <t>RPZP.02.05.00-32-A004/16</t>
  </si>
  <si>
    <t>RPZP.02.05.00-32-A044/16</t>
  </si>
  <si>
    <t>RPZP.02.05.00-32-A064/16</t>
  </si>
  <si>
    <t>RPZP.02.05.00-32-A017/16</t>
  </si>
  <si>
    <t>RPZP.02.05.00-32-A031/16</t>
  </si>
  <si>
    <t>RPZP.02.05.00-32-A046/16</t>
  </si>
  <si>
    <t>RPZP.02.05.00-32-A055/16</t>
  </si>
  <si>
    <t xml:space="preserve"> Wnioskowana wartość
dofinansowania (zł)</t>
  </si>
  <si>
    <t>Wartość całkowita projektu (zł)</t>
  </si>
  <si>
    <t>Modernizacja energetyczna obiektu Zespołu Szkół Ponadgimnazjalnych nr 3 w Myśliborzu</t>
  </si>
  <si>
    <t>Zwiększenie efektywności energetycznej budynków Zespołu Szkół Ponadgimnazjalnych im. Czesława Miłosza w Gryficach</t>
  </si>
  <si>
    <t>Termomodernizacja budynku Przychodni Kolejowej nr 6 w Stargardzie.</t>
  </si>
  <si>
    <t>Kompleksowa głęboka modernizacja energetyczna obiektów użyteczności publicznej - świetlice wiejskie w Turowie, Parsęcku i Wilczych Laskach</t>
  </si>
  <si>
    <t>Kompleksowa modernizacja energetyczna Domu Pomocy Społecznej w Darskowie</t>
  </si>
  <si>
    <t>Modernizacja energetyczna budynku użyteczności publicznej przy ulicy Piłsudskiego 18 w Gryficach</t>
  </si>
  <si>
    <t>Termomodernizacja budynków Szkoły Podstawowej im. 26 Pułku Lotnictwa Myśliwskiego w Rosnowie i Klubu Osiedlowego w Rosnowie</t>
  </si>
  <si>
    <t>Modernizacja energetyczna obiektów użyteczności publicznej - budynek Domu Kultury w Reczu ul. Ratuszowa 27</t>
  </si>
  <si>
    <t>Termomodernizacja budynków szkolnych w miejscowościach Postomino, Pieszcz, Staniewice, Jarosławiec i Korlino</t>
  </si>
  <si>
    <t>Termomodernizacja budynku Szkoły Podstawowej, wchodzącej w skład Zespołu Szkół w Krzęcinie wraz z wykorzystaniem OZE</t>
  </si>
  <si>
    <t>Kompleksowa termomodernizacja obiektów użyteczności publicznej w Gminie Gryfice - Szkoła Podstawowa w Górzycy i Szkoła Podstawowa w Prusinowie</t>
  </si>
  <si>
    <t>Modernizacja energetyczna budynków użyteczności publicznej: CKU, SP nr 10, ZS nr 8 w Koszalinie</t>
  </si>
  <si>
    <t>Modernizacja energetyczna budynków użyteczności publicznej w Gminie Banie wraz z instalacjami OZE</t>
  </si>
  <si>
    <t>Modernizacja energetyczna Domu Pomocy Społecznej w Resku</t>
  </si>
  <si>
    <t>Termomodernizacja budynku użyteczności publicznej – biuro: Szpitalna 4 w Barlinku</t>
  </si>
  <si>
    <t>Termomodernizacja budynku Specjalnego Ośrodka Szkolno - Wychowawczego w Pyrzycach</t>
  </si>
  <si>
    <t>Głęboka modernizacja energetyczna budynku Centrum Kultury przy ulicy Wojska Polskiego 54 w Połczynie Zdroju.</t>
  </si>
  <si>
    <t>Modernizacja energetyczna obiektów oświaty w Gminie Choszczno z wykorzystaniem odnawialnych źródeł energii.</t>
  </si>
  <si>
    <t>Termomodernizacja obiektów użyteczności publicznej w powiecie białogardzkim.</t>
  </si>
  <si>
    <t>Termomodernizacja, przebudowa i nadbudowa istniejącego budynku warsztatowego i gospodarczego Gminy Biesiekierz</t>
  </si>
  <si>
    <t>Modernizacja energetyczna budynków użyteczności publicznej: Żłobek „Skrzat”, Przedszkole nr 13, 14 i 15, ZS nr 7 w Koszalinie</t>
  </si>
  <si>
    <t>Modernizacja energetyczna budynków użyteczności publicznej Gminy Miasto Szczecin - etap II A</t>
  </si>
  <si>
    <t xml:space="preserve">„Modernizacja energetyczna obiektów użyteczności publicznej: PM nr 1, PM nr 10 oraz SOSW w Świnoujściu” </t>
  </si>
  <si>
    <t xml:space="preserve">Termomodernizacja obiektów użyteczności publicznej w Oparznie, gm. Świdwin </t>
  </si>
  <si>
    <t xml:space="preserve">„Kompleksowa termomodernizacja budynku Urzędu Gminy w Gminie Bielice” </t>
  </si>
  <si>
    <t>Modernizacja energetyczna budynków użyteczności publicznej Gminy Miasto Szczecin - etap II</t>
  </si>
  <si>
    <t>Termomodernizacja budynku Szkoły Podstawowej im. Władysława Broniewskiego w Mielęcinie</t>
  </si>
  <si>
    <t>Modernizacja energetyczna obiektów użyteczności publicznej: Poradni Psychologiczno-Pedagogicznej, budynku administracyjnego po dawnym laboratorium przy Szpitalu Miejskim, budynku OSiR i Urzędu Miasta w Świnoujściu</t>
  </si>
  <si>
    <t>Termomodernizacja budynku Gimnazjum w Góralicach.</t>
  </si>
  <si>
    <t>Kompleksowa termomodernizacja budynku Ośrodka Zdrowia w Gminie Bielice</t>
  </si>
  <si>
    <t>Kompleksowa termomodernizacja obiektów użyteczności publicznej w Gminie Gryfice - Szkoła Podstawowa nr 4 w Gryficach</t>
  </si>
  <si>
    <t>Kompleksowa modernizacja energetyczna budynków użyteczności publicznej w Gminie Sławno</t>
  </si>
  <si>
    <t>Termomodernizacja obiektów użyteczności publiczne: Szkoły Podstawowej w Okunicy, Szkoły Podstawowej z Oddziałami Integracyjnymi im. Leonida Teligi w Pyrzycach, Pyrzyckiej Szkoły Muzycznej I stopnia</t>
  </si>
  <si>
    <t>Termomodernizacja budynku użyteczności publicznej - Urzędu Miasta Białogard.</t>
  </si>
  <si>
    <t>Termomodernizacja budynków użyteczności publicznej w Mieście Świdwin</t>
  </si>
  <si>
    <t>Termomodernizacja budynku nr 2 – Dom Pomocy Społecznej w Moryniu</t>
  </si>
  <si>
    <t>Modernizacja energetyczna obiektów użyteczności publicznej: Szkoły Podstawowej nr 1, Przedszkola Miejskiego nr 9 oraz Zespołu Szkół Ogólnokształcących w Świnoujściu</t>
  </si>
  <si>
    <t xml:space="preserve">Termomodernizacja obiektu Domu Pomocy Społecznej w Trzcińsku Zdroju 
przy ul. Aleja Roż 1
</t>
  </si>
  <si>
    <t>Termomodernizacja budynku Urzędu Miejskiego w Darłowie</t>
  </si>
  <si>
    <t>Gmina Mielno</t>
  </si>
  <si>
    <t>Modernizacja energetyczna obiektów użyteczności publicznej w Gminie Mielno</t>
  </si>
  <si>
    <t>RPZP.02.05.00-32-A059/16</t>
  </si>
  <si>
    <t>DZIAŁANIE 2.5 - NABÓR od 30.09.2016 r. do 30.11.2016 r.</t>
  </si>
  <si>
    <t>SUMA</t>
  </si>
  <si>
    <t>Lista rezerwowa</t>
  </si>
  <si>
    <t>Uwagi</t>
  </si>
  <si>
    <t xml:space="preserve"> </t>
  </si>
  <si>
    <t>Projekt zmienił pozycję na liście rezerwowej w wyniku rozstrzygnięcia protestu.</t>
  </si>
  <si>
    <t xml:space="preserve">Projekt przywrócony do oceny po przeprowadzeniu działań korygujących </t>
  </si>
  <si>
    <t>zał. nr 1</t>
  </si>
  <si>
    <t xml:space="preserve">Oś Priorytetowa: II Gospodarka niskoemisyjna 
Działanie: 2.5 Modernizacja energetyczna obiektów użyteczności publicznej,  
Konkurs nr RPZP.02.05.00-IP.01-32-K01/16 
Data rozpoczęcia naboru: 30.09.2016r.
</t>
  </si>
  <si>
    <t>Przyznana wartość dofinansowania</t>
  </si>
  <si>
    <t xml:space="preserve"> -</t>
  </si>
  <si>
    <t>Skierowany do dofinansowania po zwiększeniu alokacji</t>
  </si>
  <si>
    <t>Przyznanie pełnej kwoty wnioskowanej dotacji po zwiekszeniu alokacji na konkurs.</t>
  </si>
  <si>
    <t>razem:</t>
  </si>
  <si>
    <t>Aktualizacjia listy projektów ocenionych oraz wybranych do dofinansowania w ramach konkursu nr RPZP.02.05.00-IP.01-32-K01/16 - Oś Priorytetowa II Gospodarka niskoemisyjna, realizowanego w ramach Regionalnego Programu Operacyjnego Województwa Zachodniopomorskiego 2014-2020</t>
  </si>
  <si>
    <t>-</t>
  </si>
  <si>
    <t xml:space="preserve">Wnioskodawca odstapił od podpisania umowy o dofinansowanie </t>
  </si>
  <si>
    <t>Projekt przeniesiony z listy rezerwowej po rozwiązaniu umowy o dofinansowanie innego Beneficjenta</t>
  </si>
  <si>
    <t>Beneficjent złożył wniosek o rozwiązanie umowy o dofinansowanie</t>
  </si>
  <si>
    <t xml:space="preserve">Wnioskodawca odstąpił od podpisania umowy o dofinansowanie </t>
  </si>
  <si>
    <t>Sporządził:Krzysztof Branecki 28.01.2019</t>
  </si>
</sst>
</file>

<file path=xl/styles.xml><?xml version="1.0" encoding="utf-8"?>
<styleSheet xmlns="http://schemas.openxmlformats.org/spreadsheetml/2006/main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00000000000"/>
    <numFmt numFmtId="165" formatCode="#,##0.00\ &quot;zł&quot;"/>
  </numFmts>
  <fonts count="17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0">
    <xf numFmtId="0" fontId="0" fillId="0" borderId="0" xfId="0"/>
    <xf numFmtId="0" fontId="8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right" vertical="center"/>
    </xf>
    <xf numFmtId="8" fontId="9" fillId="5" borderId="1" xfId="0" applyNumberFormat="1" applyFont="1" applyFill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/>
    </xf>
    <xf numFmtId="4" fontId="9" fillId="6" borderId="1" xfId="0" applyNumberFormat="1" applyFont="1" applyFill="1" applyBorder="1" applyAlignment="1">
      <alignment horizontal="right" vertical="center"/>
    </xf>
    <xf numFmtId="4" fontId="9" fillId="5" borderId="2" xfId="0" applyNumberFormat="1" applyFont="1" applyFill="1" applyBorder="1" applyAlignment="1">
      <alignment horizontal="right" vertical="center"/>
    </xf>
    <xf numFmtId="164" fontId="9" fillId="6" borderId="2" xfId="0" applyNumberFormat="1" applyFont="1" applyFill="1" applyBorder="1" applyAlignment="1">
      <alignment horizontal="right" vertical="center"/>
    </xf>
    <xf numFmtId="4" fontId="10" fillId="5" borderId="2" xfId="0" applyNumberFormat="1" applyFont="1" applyFill="1" applyBorder="1" applyAlignment="1">
      <alignment horizontal="right" vertical="center"/>
    </xf>
    <xf numFmtId="164" fontId="10" fillId="6" borderId="2" xfId="0" applyNumberFormat="1" applyFont="1" applyFill="1" applyBorder="1" applyAlignment="1">
      <alignment horizontal="right" vertical="center"/>
    </xf>
    <xf numFmtId="4" fontId="10" fillId="6" borderId="1" xfId="0" applyNumberFormat="1" applyFont="1" applyFill="1" applyBorder="1" applyAlignment="1">
      <alignment horizontal="right" vertical="center"/>
    </xf>
    <xf numFmtId="4" fontId="9" fillId="4" borderId="2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4" fontId="10" fillId="4" borderId="2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0" fontId="8" fillId="0" borderId="0" xfId="0" applyFont="1"/>
    <xf numFmtId="16" fontId="0" fillId="0" borderId="0" xfId="0" applyNumberFormat="1"/>
    <xf numFmtId="0" fontId="0" fillId="0" borderId="0" xfId="0" applyBorder="1" applyAlignment="1"/>
    <xf numFmtId="0" fontId="8" fillId="7" borderId="3" xfId="0" quotePrefix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/>
    </xf>
    <xf numFmtId="165" fontId="8" fillId="0" borderId="7" xfId="0" applyNumberFormat="1" applyFont="1" applyBorder="1"/>
    <xf numFmtId="165" fontId="8" fillId="0" borderId="8" xfId="0" applyNumberFormat="1" applyFont="1" applyBorder="1"/>
    <xf numFmtId="0" fontId="11" fillId="0" borderId="9" xfId="0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right" vertical="center"/>
    </xf>
    <xf numFmtId="1" fontId="12" fillId="0" borderId="10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0" fontId="12" fillId="0" borderId="1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/>
    <xf numFmtId="0" fontId="12" fillId="0" borderId="14" xfId="0" applyFont="1" applyFill="1" applyBorder="1" applyAlignment="1">
      <alignment horizontal="left" vertical="center" wrapText="1"/>
    </xf>
    <xf numFmtId="1" fontId="0" fillId="8" borderId="2" xfId="0" applyNumberForma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5" fillId="0" borderId="17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0" fillId="0" borderId="0" xfId="0" applyAlignment="1"/>
    <xf numFmtId="4" fontId="16" fillId="0" borderId="0" xfId="0" applyNumberFormat="1" applyFont="1"/>
    <xf numFmtId="4" fontId="8" fillId="0" borderId="0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right" vertical="center"/>
    </xf>
    <xf numFmtId="4" fontId="0" fillId="9" borderId="2" xfId="0" applyNumberFormat="1" applyFill="1" applyBorder="1" applyAlignment="1">
      <alignment horizontal="right" vertical="center"/>
    </xf>
    <xf numFmtId="0" fontId="8" fillId="10" borderId="2" xfId="0" quotePrefix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4" fontId="7" fillId="10" borderId="2" xfId="1" applyFont="1" applyFill="1" applyBorder="1" applyAlignment="1">
      <alignment horizontal="right" vertical="center"/>
    </xf>
    <xf numFmtId="0" fontId="0" fillId="11" borderId="2" xfId="0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 wrapText="1"/>
    </xf>
    <xf numFmtId="0" fontId="0" fillId="11" borderId="2" xfId="0" applyFill="1" applyBorder="1" applyAlignment="1">
      <alignment vertical="center" wrapText="1"/>
    </xf>
    <xf numFmtId="44" fontId="5" fillId="11" borderId="2" xfId="1" applyFont="1" applyFill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0" fillId="0" borderId="17" xfId="0" applyBorder="1" applyAlignment="1">
      <alignment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" fontId="0" fillId="3" borderId="2" xfId="0" applyNumberFormat="1" applyFill="1" applyBorder="1" applyAlignment="1">
      <alignment horizontal="right" vertical="center"/>
    </xf>
    <xf numFmtId="0" fontId="8" fillId="0" borderId="17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0" fillId="9" borderId="2" xfId="0" applyNumberForma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1628775</xdr:colOff>
      <xdr:row>0</xdr:row>
      <xdr:rowOff>152400</xdr:rowOff>
    </xdr:from>
    <xdr:to>
      <xdr:col>8</xdr:col>
      <xdr:colOff>552450</xdr:colOff>
      <xdr:row>0</xdr:row>
      <xdr:rowOff>1295400</xdr:rowOff>
    </xdr:to>
    <xdr:pic>
      <xdr:nvPicPr>
        <xdr:cNvPr id="312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152400"/>
          <a:ext cx="1248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tabSelected="1" topLeftCell="A37" zoomScale="80" zoomScaleNormal="80" workbookViewId="0">
      <selection activeCell="G43" sqref="G43"/>
    </sheetView>
  </sheetViews>
  <sheetFormatPr defaultRowHeight="15"/>
  <cols>
    <col min="1" max="1" width="6.85546875" style="54" customWidth="1"/>
    <col min="2" max="2" width="25.7109375" style="54" customWidth="1"/>
    <col min="3" max="3" width="43.42578125" style="59" customWidth="1"/>
    <col min="4" max="4" width="48" customWidth="1"/>
    <col min="5" max="6" width="27.28515625" style="54" customWidth="1"/>
    <col min="7" max="7" width="22.5703125" customWidth="1"/>
    <col min="8" max="8" width="16.28515625" customWidth="1"/>
    <col min="10" max="10" width="41.28515625" style="81" customWidth="1"/>
    <col min="14" max="14" width="18.5703125" customWidth="1"/>
    <col min="15" max="15" width="15.5703125" customWidth="1"/>
  </cols>
  <sheetData>
    <row r="1" spans="1:17" ht="106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127" t="s">
        <v>212</v>
      </c>
      <c r="L1" s="127"/>
      <c r="M1" s="90"/>
    </row>
    <row r="2" spans="1:17" ht="106.5" customHeight="1">
      <c r="B2" s="126" t="s">
        <v>213</v>
      </c>
      <c r="C2" s="126"/>
      <c r="D2" s="54"/>
      <c r="G2" s="54"/>
      <c r="H2" s="54"/>
      <c r="I2" s="54"/>
      <c r="J2" s="54"/>
      <c r="K2" s="54"/>
      <c r="L2" s="54"/>
      <c r="M2" s="54"/>
    </row>
    <row r="3" spans="1:17" ht="52.5" customHeight="1">
      <c r="A3" s="125" t="s">
        <v>219</v>
      </c>
      <c r="B3" s="125"/>
      <c r="C3" s="125"/>
      <c r="D3" s="125"/>
      <c r="E3" s="125"/>
      <c r="F3" s="125"/>
      <c r="G3" s="125"/>
      <c r="H3" s="125"/>
      <c r="I3" s="125"/>
      <c r="J3" s="125"/>
      <c r="L3" s="128"/>
      <c r="M3" s="128"/>
    </row>
    <row r="4" spans="1:17">
      <c r="A4" s="130"/>
      <c r="B4" s="130"/>
      <c r="C4" s="130"/>
      <c r="D4" s="130"/>
    </row>
    <row r="5" spans="1:17">
      <c r="A5" s="129" t="s">
        <v>205</v>
      </c>
      <c r="B5" s="129"/>
      <c r="C5" s="129"/>
      <c r="D5" s="129"/>
      <c r="E5" s="129"/>
      <c r="F5" s="129"/>
      <c r="G5" s="129"/>
      <c r="H5" s="129"/>
      <c r="I5" s="129"/>
      <c r="J5" s="124" t="s">
        <v>208</v>
      </c>
      <c r="O5" s="67"/>
    </row>
    <row r="6" spans="1:17" ht="42.6" customHeight="1">
      <c r="A6" s="96" t="s">
        <v>80</v>
      </c>
      <c r="B6" s="97" t="s">
        <v>0</v>
      </c>
      <c r="C6" s="97" t="s">
        <v>73</v>
      </c>
      <c r="D6" s="97" t="s">
        <v>2</v>
      </c>
      <c r="E6" s="97" t="s">
        <v>161</v>
      </c>
      <c r="F6" s="97" t="s">
        <v>214</v>
      </c>
      <c r="G6" s="97" t="s">
        <v>162</v>
      </c>
      <c r="H6" s="124" t="s">
        <v>3</v>
      </c>
      <c r="I6" s="124"/>
      <c r="J6" s="124"/>
      <c r="O6" s="67"/>
    </row>
    <row r="7" spans="1:17">
      <c r="A7" s="96"/>
      <c r="B7" s="97"/>
      <c r="C7" s="97"/>
      <c r="D7" s="97"/>
      <c r="E7" s="97"/>
      <c r="F7" s="97"/>
      <c r="G7" s="97"/>
      <c r="H7" s="97"/>
      <c r="I7" s="97"/>
      <c r="J7" s="124"/>
      <c r="O7" s="66"/>
    </row>
    <row r="8" spans="1:17" s="57" customFormat="1" ht="37.5" customHeight="1">
      <c r="A8" s="70">
        <v>1</v>
      </c>
      <c r="B8" s="70" t="s">
        <v>122</v>
      </c>
      <c r="C8" s="71" t="s">
        <v>163</v>
      </c>
      <c r="D8" s="72" t="s">
        <v>91</v>
      </c>
      <c r="E8" s="94">
        <v>1237312.02</v>
      </c>
      <c r="F8" s="94">
        <v>1237312.02</v>
      </c>
      <c r="G8" s="116">
        <v>1507070</v>
      </c>
      <c r="H8" s="73">
        <v>87.57</v>
      </c>
      <c r="I8" s="73" t="s">
        <v>90</v>
      </c>
      <c r="J8" s="56"/>
      <c r="N8" s="82"/>
      <c r="O8" s="83"/>
      <c r="P8" s="84"/>
      <c r="Q8" s="84"/>
    </row>
    <row r="9" spans="1:17" s="57" customFormat="1" ht="56.25" customHeight="1">
      <c r="A9" s="64">
        <v>2</v>
      </c>
      <c r="B9" s="64" t="s">
        <v>123</v>
      </c>
      <c r="C9" s="60" t="s">
        <v>164</v>
      </c>
      <c r="D9" s="56" t="s">
        <v>92</v>
      </c>
      <c r="E9" s="95">
        <v>1870527.23</v>
      </c>
      <c r="F9" s="95">
        <v>1870527.23</v>
      </c>
      <c r="G9" s="117">
        <v>2200620.37</v>
      </c>
      <c r="H9" s="55">
        <v>86.12</v>
      </c>
      <c r="I9" s="55" t="s">
        <v>90</v>
      </c>
      <c r="J9" s="56"/>
      <c r="N9" s="84"/>
      <c r="O9" s="83"/>
      <c r="P9" s="84"/>
      <c r="Q9" s="84"/>
    </row>
    <row r="10" spans="1:17" s="57" customFormat="1" ht="51">
      <c r="A10" s="64">
        <v>3</v>
      </c>
      <c r="B10" s="64" t="s">
        <v>124</v>
      </c>
      <c r="C10" s="99" t="s">
        <v>200</v>
      </c>
      <c r="D10" s="56" t="s">
        <v>93</v>
      </c>
      <c r="E10" s="95">
        <v>2669269.4500000002</v>
      </c>
      <c r="F10" s="95">
        <v>2669269.4500000002</v>
      </c>
      <c r="G10" s="117">
        <v>4014950</v>
      </c>
      <c r="H10" s="55">
        <v>85.75</v>
      </c>
      <c r="I10" s="55" t="s">
        <v>90</v>
      </c>
      <c r="J10" s="56"/>
      <c r="N10" s="84"/>
      <c r="O10" s="83"/>
      <c r="P10" s="84"/>
      <c r="Q10" s="84"/>
    </row>
    <row r="11" spans="1:17" s="57" customFormat="1" ht="39.75" customHeight="1">
      <c r="A11" s="64">
        <v>4</v>
      </c>
      <c r="B11" s="64" t="s">
        <v>125</v>
      </c>
      <c r="C11" s="99" t="s">
        <v>201</v>
      </c>
      <c r="D11" s="56" t="s">
        <v>94</v>
      </c>
      <c r="E11" s="95">
        <v>1225468.8</v>
      </c>
      <c r="F11" s="95">
        <v>1225468.8</v>
      </c>
      <c r="G11" s="117">
        <v>1441728</v>
      </c>
      <c r="H11" s="55">
        <v>85.18</v>
      </c>
      <c r="I11" s="55" t="s">
        <v>90</v>
      </c>
      <c r="J11" s="56"/>
      <c r="N11" s="85"/>
      <c r="O11" s="86"/>
      <c r="P11" s="84"/>
      <c r="Q11" s="84"/>
    </row>
    <row r="12" spans="1:17" s="57" customFormat="1" ht="45">
      <c r="A12" s="70">
        <v>5</v>
      </c>
      <c r="B12" s="64" t="s">
        <v>126</v>
      </c>
      <c r="C12" s="60" t="s">
        <v>165</v>
      </c>
      <c r="D12" s="56" t="s">
        <v>95</v>
      </c>
      <c r="E12" s="95">
        <v>1500214.77</v>
      </c>
      <c r="F12" s="95">
        <v>1500214.77</v>
      </c>
      <c r="G12" s="117">
        <v>4027386.54</v>
      </c>
      <c r="H12" s="55">
        <v>85.04</v>
      </c>
      <c r="I12" s="55" t="s">
        <v>90</v>
      </c>
      <c r="J12" s="56"/>
      <c r="N12" s="87"/>
      <c r="O12" s="83"/>
      <c r="P12" s="84"/>
      <c r="Q12" s="84"/>
    </row>
    <row r="13" spans="1:17" s="57" customFormat="1" ht="55.5" customHeight="1">
      <c r="A13" s="64">
        <v>6</v>
      </c>
      <c r="B13" s="64" t="s">
        <v>127</v>
      </c>
      <c r="C13" s="60" t="s">
        <v>166</v>
      </c>
      <c r="D13" s="56" t="s">
        <v>96</v>
      </c>
      <c r="E13" s="95">
        <v>561172.54</v>
      </c>
      <c r="F13" s="95">
        <v>561172.54</v>
      </c>
      <c r="G13" s="117">
        <v>742303</v>
      </c>
      <c r="H13" s="55">
        <v>84</v>
      </c>
      <c r="I13" s="55" t="s">
        <v>90</v>
      </c>
      <c r="J13" s="56"/>
      <c r="N13" s="88"/>
      <c r="O13" s="89"/>
      <c r="P13" s="84"/>
      <c r="Q13" s="84"/>
    </row>
    <row r="14" spans="1:17" s="57" customFormat="1" ht="39.75" customHeight="1">
      <c r="A14" s="64">
        <v>7</v>
      </c>
      <c r="B14" s="64" t="s">
        <v>128</v>
      </c>
      <c r="C14" s="60" t="s">
        <v>167</v>
      </c>
      <c r="D14" s="56" t="s">
        <v>97</v>
      </c>
      <c r="E14" s="95">
        <v>1911401.23</v>
      </c>
      <c r="F14" s="95">
        <v>1911401.23</v>
      </c>
      <c r="G14" s="117">
        <v>2248707.33</v>
      </c>
      <c r="H14" s="55">
        <v>83.94</v>
      </c>
      <c r="I14" s="55" t="s">
        <v>90</v>
      </c>
      <c r="J14" s="56"/>
      <c r="N14" s="84"/>
      <c r="O14" s="84"/>
      <c r="P14" s="84"/>
      <c r="Q14" s="84"/>
    </row>
    <row r="15" spans="1:17" s="57" customFormat="1" ht="42" customHeight="1">
      <c r="A15" s="64">
        <v>8</v>
      </c>
      <c r="B15" s="64" t="s">
        <v>129</v>
      </c>
      <c r="C15" s="60" t="s">
        <v>168</v>
      </c>
      <c r="D15" s="56" t="s">
        <v>98</v>
      </c>
      <c r="E15" s="95">
        <v>576266.59</v>
      </c>
      <c r="F15" s="95">
        <v>576266.59</v>
      </c>
      <c r="G15" s="117">
        <v>677960.73</v>
      </c>
      <c r="H15" s="55">
        <v>83.13</v>
      </c>
      <c r="I15" s="55" t="s">
        <v>90</v>
      </c>
      <c r="J15" s="56"/>
    </row>
    <row r="16" spans="1:17" s="57" customFormat="1" ht="61.5" customHeight="1">
      <c r="A16" s="70">
        <v>9</v>
      </c>
      <c r="B16" s="64" t="s">
        <v>130</v>
      </c>
      <c r="C16" s="60" t="s">
        <v>169</v>
      </c>
      <c r="D16" s="56" t="s">
        <v>99</v>
      </c>
      <c r="E16" s="95">
        <v>3041165.8</v>
      </c>
      <c r="F16" s="95">
        <v>3041165.8</v>
      </c>
      <c r="G16" s="117">
        <v>3679575.5</v>
      </c>
      <c r="H16" s="55">
        <v>82.93</v>
      </c>
      <c r="I16" s="55" t="s">
        <v>90</v>
      </c>
      <c r="J16" s="56"/>
    </row>
    <row r="17" spans="1:18" s="57" customFormat="1" ht="56.25" customHeight="1">
      <c r="A17" s="64">
        <v>10</v>
      </c>
      <c r="B17" s="64" t="s">
        <v>131</v>
      </c>
      <c r="C17" s="60" t="s">
        <v>170</v>
      </c>
      <c r="D17" s="56" t="s">
        <v>100</v>
      </c>
      <c r="E17" s="95">
        <v>594867.71</v>
      </c>
      <c r="F17" s="95">
        <v>594867.71</v>
      </c>
      <c r="G17" s="117">
        <v>699844.39</v>
      </c>
      <c r="H17" s="55">
        <v>82.87</v>
      </c>
      <c r="I17" s="55" t="s">
        <v>90</v>
      </c>
      <c r="J17" s="56"/>
    </row>
    <row r="18" spans="1:18" s="57" customFormat="1" ht="54.75" customHeight="1">
      <c r="A18" s="64">
        <v>11</v>
      </c>
      <c r="B18" s="64" t="s">
        <v>132</v>
      </c>
      <c r="C18" s="60" t="s">
        <v>171</v>
      </c>
      <c r="D18" s="56" t="s">
        <v>101</v>
      </c>
      <c r="E18" s="95">
        <v>6681678.7400000002</v>
      </c>
      <c r="F18" s="95">
        <v>6681678.7400000002</v>
      </c>
      <c r="G18" s="117">
        <v>8001909.4699999997</v>
      </c>
      <c r="H18" s="55">
        <v>82.29</v>
      </c>
      <c r="I18" s="55" t="s">
        <v>90</v>
      </c>
      <c r="J18" s="56"/>
    </row>
    <row r="19" spans="1:18" s="57" customFormat="1" ht="56.25" customHeight="1">
      <c r="A19" s="64">
        <v>12</v>
      </c>
      <c r="B19" s="64" t="s">
        <v>133</v>
      </c>
      <c r="C19" s="60" t="s">
        <v>172</v>
      </c>
      <c r="D19" s="56" t="s">
        <v>102</v>
      </c>
      <c r="E19" s="95">
        <v>2691012.4</v>
      </c>
      <c r="F19" s="95">
        <v>2691012.4</v>
      </c>
      <c r="G19" s="117">
        <v>3179550</v>
      </c>
      <c r="H19" s="55">
        <v>80.92</v>
      </c>
      <c r="I19" s="55" t="s">
        <v>90</v>
      </c>
      <c r="J19" s="56"/>
    </row>
    <row r="20" spans="1:18" s="57" customFormat="1" ht="69.75" customHeight="1">
      <c r="A20" s="70">
        <v>13</v>
      </c>
      <c r="B20" s="64" t="s">
        <v>134</v>
      </c>
      <c r="C20" s="60" t="s">
        <v>173</v>
      </c>
      <c r="D20" s="56" t="s">
        <v>103</v>
      </c>
      <c r="E20" s="95">
        <v>971498.15</v>
      </c>
      <c r="F20" s="95">
        <v>971498.15</v>
      </c>
      <c r="G20" s="117">
        <v>1142939</v>
      </c>
      <c r="H20" s="55">
        <v>80.17</v>
      </c>
      <c r="I20" s="55" t="s">
        <v>90</v>
      </c>
      <c r="J20" s="56"/>
    </row>
    <row r="21" spans="1:18" s="57" customFormat="1" ht="30">
      <c r="A21" s="78">
        <v>14</v>
      </c>
      <c r="B21" s="78" t="s">
        <v>204</v>
      </c>
      <c r="C21" s="61" t="s">
        <v>203</v>
      </c>
      <c r="D21" s="79" t="s">
        <v>202</v>
      </c>
      <c r="E21" s="95">
        <v>7393181.5499999998</v>
      </c>
      <c r="F21" s="95">
        <v>7393181.5499999998</v>
      </c>
      <c r="G21" s="62">
        <v>8697860.6600000001</v>
      </c>
      <c r="H21" s="80">
        <v>79.680000000000007</v>
      </c>
      <c r="I21" s="80" t="s">
        <v>90</v>
      </c>
      <c r="J21" s="79" t="s">
        <v>211</v>
      </c>
      <c r="N21" s="98"/>
    </row>
    <row r="22" spans="1:18" s="57" customFormat="1" ht="51.75" customHeight="1">
      <c r="A22" s="64">
        <v>15</v>
      </c>
      <c r="B22" s="64" t="s">
        <v>135</v>
      </c>
      <c r="C22" s="60" t="s">
        <v>174</v>
      </c>
      <c r="D22" s="56" t="s">
        <v>104</v>
      </c>
      <c r="E22" s="95">
        <v>5530934.4199999999</v>
      </c>
      <c r="F22" s="95">
        <v>5530934.4199999999</v>
      </c>
      <c r="G22" s="117">
        <v>8207380</v>
      </c>
      <c r="H22" s="55">
        <v>79.38</v>
      </c>
      <c r="I22" s="55" t="s">
        <v>90</v>
      </c>
      <c r="J22" s="56"/>
      <c r="N22" s="98"/>
    </row>
    <row r="23" spans="1:18" s="57" customFormat="1" ht="49.5" customHeight="1">
      <c r="A23" s="64">
        <v>16</v>
      </c>
      <c r="B23" s="64" t="s">
        <v>136</v>
      </c>
      <c r="C23" s="60" t="s">
        <v>175</v>
      </c>
      <c r="D23" s="56" t="s">
        <v>105</v>
      </c>
      <c r="E23" s="95">
        <v>1741410.3</v>
      </c>
      <c r="F23" s="120" t="s">
        <v>220</v>
      </c>
      <c r="G23" s="117">
        <v>2160818</v>
      </c>
      <c r="H23" s="55">
        <v>78.69</v>
      </c>
      <c r="I23" s="55" t="s">
        <v>90</v>
      </c>
      <c r="J23" s="56" t="s">
        <v>223</v>
      </c>
      <c r="N23" s="98"/>
    </row>
    <row r="24" spans="1:18" s="57" customFormat="1" ht="39.75" customHeight="1">
      <c r="A24" s="70">
        <v>17</v>
      </c>
      <c r="B24" s="64" t="s">
        <v>137</v>
      </c>
      <c r="C24" s="60" t="s">
        <v>176</v>
      </c>
      <c r="D24" s="56" t="s">
        <v>106</v>
      </c>
      <c r="E24" s="95">
        <v>3698334.88</v>
      </c>
      <c r="F24" s="95">
        <v>3698334.88</v>
      </c>
      <c r="G24" s="117">
        <v>4350982.22</v>
      </c>
      <c r="H24" s="55">
        <v>77.599999999999994</v>
      </c>
      <c r="I24" s="55" t="s">
        <v>90</v>
      </c>
      <c r="J24" s="56"/>
      <c r="N24" s="66"/>
    </row>
    <row r="25" spans="1:18" s="57" customFormat="1" ht="45">
      <c r="A25" s="64">
        <v>18</v>
      </c>
      <c r="B25" s="64" t="s">
        <v>138</v>
      </c>
      <c r="C25" s="65" t="s">
        <v>177</v>
      </c>
      <c r="D25" s="56" t="s">
        <v>107</v>
      </c>
      <c r="E25" s="95">
        <v>431237.04</v>
      </c>
      <c r="F25" s="95">
        <v>431237.04</v>
      </c>
      <c r="G25" s="117">
        <v>530138</v>
      </c>
      <c r="H25" s="55">
        <v>77.510000000000005</v>
      </c>
      <c r="I25" s="55" t="s">
        <v>90</v>
      </c>
      <c r="J25" s="56"/>
    </row>
    <row r="26" spans="1:18" s="57" customFormat="1" ht="44.25" customHeight="1">
      <c r="A26" s="64">
        <v>19</v>
      </c>
      <c r="B26" s="64" t="s">
        <v>139</v>
      </c>
      <c r="C26" s="61" t="s">
        <v>178</v>
      </c>
      <c r="D26" s="56" t="s">
        <v>108</v>
      </c>
      <c r="E26" s="95">
        <v>770840.35</v>
      </c>
      <c r="F26" s="95">
        <v>770840.35</v>
      </c>
      <c r="G26" s="117">
        <v>907486</v>
      </c>
      <c r="H26" s="55">
        <v>76.83</v>
      </c>
      <c r="I26" s="55" t="s">
        <v>90</v>
      </c>
      <c r="J26" s="56"/>
      <c r="R26" s="57" t="s">
        <v>209</v>
      </c>
    </row>
    <row r="27" spans="1:18" s="57" customFormat="1" ht="30">
      <c r="A27" s="78">
        <v>20</v>
      </c>
      <c r="B27" s="78" t="s">
        <v>142</v>
      </c>
      <c r="C27" s="61" t="s">
        <v>181</v>
      </c>
      <c r="D27" s="79" t="s">
        <v>111</v>
      </c>
      <c r="E27" s="95">
        <v>1057736.18</v>
      </c>
      <c r="F27" s="95">
        <v>1057736.18</v>
      </c>
      <c r="G27" s="62">
        <v>1672560.42</v>
      </c>
      <c r="H27" s="80">
        <f>74.23+2</f>
        <v>76.23</v>
      </c>
      <c r="I27" s="80" t="s">
        <v>90</v>
      </c>
      <c r="J27" s="79" t="s">
        <v>210</v>
      </c>
    </row>
    <row r="28" spans="1:18" s="57" customFormat="1" ht="51.75" customHeight="1">
      <c r="A28" s="102">
        <v>21</v>
      </c>
      <c r="B28" s="78" t="s">
        <v>149</v>
      </c>
      <c r="C28" s="61" t="s">
        <v>188</v>
      </c>
      <c r="D28" s="79" t="s">
        <v>116</v>
      </c>
      <c r="E28" s="95">
        <v>13576368.02</v>
      </c>
      <c r="F28" s="95">
        <v>13576368.02</v>
      </c>
      <c r="G28" s="62">
        <v>16394683.789999999</v>
      </c>
      <c r="H28" s="80">
        <f>67.62+8</f>
        <v>75.62</v>
      </c>
      <c r="I28" s="80" t="s">
        <v>90</v>
      </c>
      <c r="J28" s="79" t="s">
        <v>210</v>
      </c>
    </row>
    <row r="29" spans="1:18" s="57" customFormat="1" ht="58.5" customHeight="1">
      <c r="A29" s="64">
        <v>22</v>
      </c>
      <c r="B29" s="64" t="s">
        <v>140</v>
      </c>
      <c r="C29" s="61" t="s">
        <v>179</v>
      </c>
      <c r="D29" s="56" t="s">
        <v>109</v>
      </c>
      <c r="E29" s="95">
        <v>643916.76</v>
      </c>
      <c r="F29" s="95">
        <v>643916.76</v>
      </c>
      <c r="G29" s="62">
        <v>1030150</v>
      </c>
      <c r="H29" s="55">
        <v>74.569999999999993</v>
      </c>
      <c r="I29" s="55" t="s">
        <v>90</v>
      </c>
      <c r="J29" s="56"/>
    </row>
    <row r="30" spans="1:18" s="57" customFormat="1" ht="76.5" customHeight="1">
      <c r="A30" s="104">
        <v>23</v>
      </c>
      <c r="B30" s="104" t="s">
        <v>141</v>
      </c>
      <c r="C30" s="105" t="s">
        <v>180</v>
      </c>
      <c r="D30" s="106" t="s">
        <v>110</v>
      </c>
      <c r="E30" s="103">
        <v>3787487.95</v>
      </c>
      <c r="F30" s="103">
        <v>3787487.95</v>
      </c>
      <c r="G30" s="107">
        <v>4455868.1900000004</v>
      </c>
      <c r="H30" s="108">
        <v>74.239999999999995</v>
      </c>
      <c r="I30" s="108" t="s">
        <v>90</v>
      </c>
      <c r="J30" s="106" t="s">
        <v>217</v>
      </c>
      <c r="N30" s="91"/>
    </row>
    <row r="31" spans="1:18" s="57" customFormat="1" ht="51.75" customHeight="1">
      <c r="A31" s="64">
        <v>24</v>
      </c>
      <c r="B31" s="78" t="s">
        <v>143</v>
      </c>
      <c r="C31" s="61" t="s">
        <v>182</v>
      </c>
      <c r="D31" s="79" t="s">
        <v>112</v>
      </c>
      <c r="E31" s="113">
        <v>206842.86</v>
      </c>
      <c r="F31" s="113">
        <v>206842.86</v>
      </c>
      <c r="G31" s="62">
        <v>243344.56</v>
      </c>
      <c r="H31" s="80">
        <v>74.06</v>
      </c>
      <c r="I31" s="80" t="s">
        <v>90</v>
      </c>
      <c r="J31" s="56" t="s">
        <v>216</v>
      </c>
      <c r="N31" s="91"/>
    </row>
    <row r="32" spans="1:18" s="57" customFormat="1" ht="51.75" customHeight="1">
      <c r="A32" s="64">
        <v>25</v>
      </c>
      <c r="B32" s="78" t="s">
        <v>144</v>
      </c>
      <c r="C32" s="61" t="s">
        <v>183</v>
      </c>
      <c r="D32" s="79" t="s">
        <v>104</v>
      </c>
      <c r="E32" s="113">
        <v>7097013.8300000001</v>
      </c>
      <c r="F32" s="113">
        <v>7097013.8300000001</v>
      </c>
      <c r="G32" s="62">
        <v>10407380</v>
      </c>
      <c r="H32" s="80">
        <v>73.540000000000006</v>
      </c>
      <c r="I32" s="80" t="s">
        <v>90</v>
      </c>
      <c r="J32" s="56" t="s">
        <v>216</v>
      </c>
      <c r="N32" s="91"/>
    </row>
    <row r="33" spans="1:14" s="57" customFormat="1" ht="51.75" customHeight="1">
      <c r="A33" s="64">
        <v>26</v>
      </c>
      <c r="B33" s="78" t="s">
        <v>145</v>
      </c>
      <c r="C33" s="61" t="s">
        <v>184</v>
      </c>
      <c r="D33" s="79" t="s">
        <v>89</v>
      </c>
      <c r="E33" s="113">
        <v>1664417.3</v>
      </c>
      <c r="F33" s="113">
        <v>1664417.3</v>
      </c>
      <c r="G33" s="62">
        <v>1958138</v>
      </c>
      <c r="H33" s="80">
        <v>73.06</v>
      </c>
      <c r="I33" s="80" t="s">
        <v>90</v>
      </c>
      <c r="J33" s="56" t="s">
        <v>216</v>
      </c>
      <c r="N33" s="91"/>
    </row>
    <row r="34" spans="1:14" s="57" customFormat="1" ht="51.75" customHeight="1">
      <c r="A34" s="64">
        <v>27</v>
      </c>
      <c r="B34" s="78" t="s">
        <v>155</v>
      </c>
      <c r="C34" s="61" t="s">
        <v>194</v>
      </c>
      <c r="D34" s="79" t="s">
        <v>119</v>
      </c>
      <c r="E34" s="113">
        <v>4956072.66</v>
      </c>
      <c r="F34" s="113">
        <v>4956072.66</v>
      </c>
      <c r="G34" s="62">
        <v>7269296.6799999997</v>
      </c>
      <c r="H34" s="80">
        <f>63.17+8</f>
        <v>71.17</v>
      </c>
      <c r="I34" s="80" t="s">
        <v>90</v>
      </c>
      <c r="J34" s="56" t="s">
        <v>216</v>
      </c>
      <c r="N34" s="91"/>
    </row>
    <row r="35" spans="1:14" s="57" customFormat="1" ht="51.75" customHeight="1">
      <c r="A35" s="64">
        <v>28</v>
      </c>
      <c r="B35" s="64" t="s">
        <v>146</v>
      </c>
      <c r="C35" s="61" t="s">
        <v>185</v>
      </c>
      <c r="D35" s="56" t="s">
        <v>113</v>
      </c>
      <c r="E35" s="113">
        <v>2425718.7000000002</v>
      </c>
      <c r="F35" s="113">
        <v>2425718.7000000002</v>
      </c>
      <c r="G35" s="62">
        <v>2925141.27</v>
      </c>
      <c r="H35" s="55">
        <v>70.78</v>
      </c>
      <c r="I35" s="55" t="s">
        <v>90</v>
      </c>
      <c r="J35" s="56" t="s">
        <v>216</v>
      </c>
      <c r="N35" s="91"/>
    </row>
    <row r="36" spans="1:14" s="57" customFormat="1" ht="51.75" customHeight="1">
      <c r="A36" s="64">
        <v>29</v>
      </c>
      <c r="B36" s="64" t="s">
        <v>147</v>
      </c>
      <c r="C36" s="61" t="s">
        <v>186</v>
      </c>
      <c r="D36" s="56" t="s">
        <v>114</v>
      </c>
      <c r="E36" s="113">
        <v>1074034.07</v>
      </c>
      <c r="F36" s="113">
        <v>1074034.07</v>
      </c>
      <c r="G36" s="62">
        <v>1274516.5</v>
      </c>
      <c r="H36" s="55">
        <v>68.489999999999995</v>
      </c>
      <c r="I36" s="55" t="s">
        <v>90</v>
      </c>
      <c r="J36" s="56" t="s">
        <v>216</v>
      </c>
      <c r="N36" s="91"/>
    </row>
    <row r="37" spans="1:14" s="57" customFormat="1" ht="51.75" customHeight="1">
      <c r="A37" s="64">
        <v>30</v>
      </c>
      <c r="B37" s="64" t="s">
        <v>148</v>
      </c>
      <c r="C37" s="61" t="s">
        <v>187</v>
      </c>
      <c r="D37" s="56" t="s">
        <v>115</v>
      </c>
      <c r="E37" s="113">
        <v>699091.48</v>
      </c>
      <c r="F37" s="119" t="s">
        <v>220</v>
      </c>
      <c r="G37" s="62">
        <v>907516.58</v>
      </c>
      <c r="H37" s="55">
        <v>67.63</v>
      </c>
      <c r="I37" s="55" t="s">
        <v>90</v>
      </c>
      <c r="J37" s="56" t="s">
        <v>221</v>
      </c>
      <c r="N37" s="91"/>
    </row>
    <row r="38" spans="1:14" s="57" customFormat="1" ht="51.75" customHeight="1">
      <c r="A38" s="64">
        <v>31</v>
      </c>
      <c r="B38" s="64" t="s">
        <v>150</v>
      </c>
      <c r="C38" s="61" t="s">
        <v>189</v>
      </c>
      <c r="D38" s="56" t="s">
        <v>117</v>
      </c>
      <c r="E38" s="113">
        <v>951100.72</v>
      </c>
      <c r="F38" s="113">
        <v>951100.72</v>
      </c>
      <c r="G38" s="62">
        <v>1118942.03</v>
      </c>
      <c r="H38" s="55">
        <v>67.44</v>
      </c>
      <c r="I38" s="55" t="s">
        <v>90</v>
      </c>
      <c r="J38" s="56" t="s">
        <v>216</v>
      </c>
      <c r="N38" s="91"/>
    </row>
    <row r="39" spans="1:14" s="57" customFormat="1" ht="51.75" customHeight="1">
      <c r="A39" s="64">
        <v>32</v>
      </c>
      <c r="B39" s="64" t="s">
        <v>151</v>
      </c>
      <c r="C39" s="61" t="s">
        <v>190</v>
      </c>
      <c r="D39" s="56" t="s">
        <v>113</v>
      </c>
      <c r="E39" s="113">
        <v>1141019.98</v>
      </c>
      <c r="F39" s="119" t="s">
        <v>220</v>
      </c>
      <c r="G39" s="62">
        <v>1524052</v>
      </c>
      <c r="H39" s="55">
        <v>64.459999999999994</v>
      </c>
      <c r="I39" s="55" t="s">
        <v>90</v>
      </c>
      <c r="J39" s="56" t="s">
        <v>221</v>
      </c>
      <c r="N39" s="91"/>
    </row>
    <row r="40" spans="1:14" s="57" customFormat="1" ht="51.75" customHeight="1">
      <c r="A40" s="64">
        <v>33</v>
      </c>
      <c r="B40" s="64" t="s">
        <v>152</v>
      </c>
      <c r="C40" s="61" t="s">
        <v>191</v>
      </c>
      <c r="D40" s="56" t="s">
        <v>118</v>
      </c>
      <c r="E40" s="58">
        <v>1886500.39</v>
      </c>
      <c r="F40" s="58">
        <v>1886500.39</v>
      </c>
      <c r="G40" s="62">
        <v>2299301.0699999998</v>
      </c>
      <c r="H40" s="55">
        <v>63.74</v>
      </c>
      <c r="I40" s="55" t="s">
        <v>90</v>
      </c>
      <c r="J40" s="56" t="s">
        <v>216</v>
      </c>
      <c r="N40" s="91"/>
    </row>
    <row r="41" spans="1:14" s="57" customFormat="1" ht="51.75" customHeight="1">
      <c r="A41" s="64">
        <v>34</v>
      </c>
      <c r="B41" s="64" t="s">
        <v>153</v>
      </c>
      <c r="C41" s="61" t="s">
        <v>192</v>
      </c>
      <c r="D41" s="56" t="s">
        <v>115</v>
      </c>
      <c r="E41" s="58">
        <v>630337.38</v>
      </c>
      <c r="F41" s="58" t="s">
        <v>220</v>
      </c>
      <c r="G41" s="62">
        <v>911514.34</v>
      </c>
      <c r="H41" s="55">
        <v>63.56</v>
      </c>
      <c r="I41" s="55" t="s">
        <v>90</v>
      </c>
      <c r="J41" s="56" t="s">
        <v>224</v>
      </c>
      <c r="N41" s="91"/>
    </row>
    <row r="42" spans="1:14" s="57" customFormat="1" ht="51.75" customHeight="1">
      <c r="A42" s="64">
        <v>35</v>
      </c>
      <c r="B42" s="64" t="s">
        <v>154</v>
      </c>
      <c r="C42" s="61" t="s">
        <v>193</v>
      </c>
      <c r="D42" s="56" t="s">
        <v>103</v>
      </c>
      <c r="E42" s="58">
        <v>986114.75</v>
      </c>
      <c r="F42" s="58">
        <v>986114.75</v>
      </c>
      <c r="G42" s="62">
        <v>1160135</v>
      </c>
      <c r="H42" s="55">
        <v>63.32</v>
      </c>
      <c r="I42" s="55" t="s">
        <v>90</v>
      </c>
      <c r="J42" s="79" t="s">
        <v>222</v>
      </c>
      <c r="N42" s="91"/>
    </row>
    <row r="43" spans="1:14" s="57" customFormat="1" ht="70.5" customHeight="1">
      <c r="A43" s="64">
        <v>36</v>
      </c>
      <c r="B43" s="64" t="s">
        <v>156</v>
      </c>
      <c r="C43" s="61" t="s">
        <v>195</v>
      </c>
      <c r="D43" s="56" t="s">
        <v>117</v>
      </c>
      <c r="E43" s="58">
        <v>3463929.79</v>
      </c>
      <c r="F43" s="58">
        <v>3463929.79</v>
      </c>
      <c r="G43" s="62">
        <v>4281961.75</v>
      </c>
      <c r="H43" s="55">
        <v>62.91</v>
      </c>
      <c r="I43" s="55" t="s">
        <v>90</v>
      </c>
      <c r="J43" s="56" t="s">
        <v>216</v>
      </c>
      <c r="N43" s="91"/>
    </row>
    <row r="44" spans="1:14" s="57" customFormat="1">
      <c r="A44" s="64"/>
      <c r="B44" s="64"/>
      <c r="C44" s="61"/>
      <c r="D44" s="56"/>
      <c r="E44" s="58"/>
      <c r="F44" s="58"/>
      <c r="G44" s="62"/>
      <c r="H44" s="55"/>
      <c r="I44" s="55"/>
      <c r="J44" s="56"/>
    </row>
    <row r="45" spans="1:14" s="57" customFormat="1" ht="26.25" customHeight="1">
      <c r="A45" s="74"/>
      <c r="B45" s="75"/>
      <c r="C45" s="100"/>
      <c r="D45" s="114" t="s">
        <v>218</v>
      </c>
      <c r="E45" s="101">
        <f>SUM(E8:E44)</f>
        <v>91345496.790000007</v>
      </c>
      <c r="F45" s="118">
        <f>SUM(F8:F44)</f>
        <v>87133637.650000006</v>
      </c>
      <c r="G45" s="115">
        <f>SUM(G8:G44)</f>
        <v>118253711.38999999</v>
      </c>
      <c r="H45" s="77"/>
      <c r="I45" s="77"/>
      <c r="J45" s="112"/>
    </row>
    <row r="46" spans="1:14" s="57" customFormat="1">
      <c r="A46" s="74"/>
      <c r="B46" s="75"/>
      <c r="C46" s="100"/>
      <c r="D46" s="109"/>
      <c r="E46" s="110"/>
      <c r="F46" s="111"/>
      <c r="G46" s="76"/>
      <c r="H46" s="77"/>
      <c r="I46" s="77"/>
      <c r="J46" s="112"/>
    </row>
    <row r="47" spans="1:14" s="57" customFormat="1">
      <c r="A47" s="121" t="s">
        <v>207</v>
      </c>
      <c r="B47" s="122"/>
      <c r="C47" s="122"/>
      <c r="D47" s="122"/>
      <c r="E47" s="122"/>
      <c r="F47" s="122"/>
      <c r="G47" s="122"/>
      <c r="H47" s="122"/>
      <c r="I47" s="122"/>
      <c r="J47" s="123"/>
    </row>
    <row r="48" spans="1:14" s="57" customFormat="1" ht="33" customHeight="1">
      <c r="A48" s="64">
        <v>37</v>
      </c>
      <c r="B48" s="64" t="s">
        <v>157</v>
      </c>
      <c r="C48" s="61" t="s">
        <v>196</v>
      </c>
      <c r="D48" s="56" t="s">
        <v>120</v>
      </c>
      <c r="E48" s="58">
        <v>2424153.11</v>
      </c>
      <c r="F48" s="93" t="s">
        <v>215</v>
      </c>
      <c r="G48" s="62">
        <v>6999123.3399999999</v>
      </c>
      <c r="H48" s="55">
        <v>58.46</v>
      </c>
      <c r="I48" s="55" t="s">
        <v>90</v>
      </c>
      <c r="J48" s="56"/>
    </row>
    <row r="49" spans="1:10" s="57" customFormat="1" ht="45.75" customHeight="1">
      <c r="A49" s="64">
        <v>38</v>
      </c>
      <c r="B49" s="64" t="s">
        <v>158</v>
      </c>
      <c r="C49" s="61" t="s">
        <v>197</v>
      </c>
      <c r="D49" s="56" t="s">
        <v>121</v>
      </c>
      <c r="E49" s="58">
        <v>2266055.7000000002</v>
      </c>
      <c r="F49" s="93" t="s">
        <v>215</v>
      </c>
      <c r="G49" s="62">
        <v>2882572.13</v>
      </c>
      <c r="H49" s="55">
        <v>58.06</v>
      </c>
      <c r="I49" s="55" t="s">
        <v>90</v>
      </c>
      <c r="J49" s="56"/>
    </row>
    <row r="50" spans="1:10" s="57" customFormat="1" ht="36" customHeight="1">
      <c r="A50" s="64">
        <v>39</v>
      </c>
      <c r="B50" s="64" t="s">
        <v>159</v>
      </c>
      <c r="C50" s="61" t="s">
        <v>198</v>
      </c>
      <c r="D50" s="56" t="s">
        <v>93</v>
      </c>
      <c r="E50" s="58">
        <v>549963.79</v>
      </c>
      <c r="F50" s="93" t="s">
        <v>215</v>
      </c>
      <c r="G50" s="62">
        <v>795830</v>
      </c>
      <c r="H50" s="55">
        <v>57.6</v>
      </c>
      <c r="I50" s="55" t="s">
        <v>90</v>
      </c>
      <c r="J50" s="56"/>
    </row>
    <row r="51" spans="1:10" s="57" customFormat="1" ht="69" customHeight="1">
      <c r="A51" s="64">
        <v>40</v>
      </c>
      <c r="B51" s="64" t="s">
        <v>160</v>
      </c>
      <c r="C51" s="61" t="s">
        <v>199</v>
      </c>
      <c r="D51" s="56" t="s">
        <v>113</v>
      </c>
      <c r="E51" s="58">
        <v>2047784.86</v>
      </c>
      <c r="F51" s="93" t="s">
        <v>215</v>
      </c>
      <c r="G51" s="62">
        <v>2924135.59</v>
      </c>
      <c r="H51" s="55">
        <v>57.41</v>
      </c>
      <c r="I51" s="55" t="s">
        <v>90</v>
      </c>
      <c r="J51" s="56"/>
    </row>
    <row r="52" spans="1:10">
      <c r="D52" s="69" t="s">
        <v>206</v>
      </c>
      <c r="E52" s="68">
        <f>SUM(E48:E51)</f>
        <v>7287957.4600000009</v>
      </c>
      <c r="F52" s="92"/>
    </row>
    <row r="54" spans="1:10">
      <c r="B54" s="63" t="s">
        <v>225</v>
      </c>
    </row>
  </sheetData>
  <autoFilter ref="B7:I47">
    <sortState ref="A8:I50">
      <sortCondition descending="1" ref="H5"/>
    </sortState>
  </autoFilter>
  <mergeCells count="9">
    <mergeCell ref="A47:J47"/>
    <mergeCell ref="J5:J7"/>
    <mergeCell ref="A3:J3"/>
    <mergeCell ref="B2:C2"/>
    <mergeCell ref="K1:L1"/>
    <mergeCell ref="L3:M3"/>
    <mergeCell ref="H6:I6"/>
    <mergeCell ref="A5:I5"/>
    <mergeCell ref="A4:D4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selection activeCell="I3" sqref="I3:L3"/>
    </sheetView>
  </sheetViews>
  <sheetFormatPr defaultRowHeight="15"/>
  <cols>
    <col min="1" max="1" width="4.140625" customWidth="1"/>
    <col min="2" max="2" width="22.28515625" customWidth="1"/>
    <col min="3" max="3" width="52.140625" customWidth="1"/>
    <col min="4" max="4" width="22.140625" customWidth="1"/>
    <col min="5" max="6" width="16.140625" customWidth="1"/>
    <col min="7" max="7" width="6.7109375" customWidth="1"/>
    <col min="8" max="8" width="7.7109375" customWidth="1"/>
    <col min="9" max="9" width="12.28515625" customWidth="1"/>
    <col min="10" max="10" width="11.140625" customWidth="1"/>
    <col min="11" max="11" width="13.28515625" customWidth="1"/>
    <col min="12" max="12" width="17.28515625" customWidth="1"/>
  </cols>
  <sheetData>
    <row r="1" spans="1:12" ht="15.75" thickBot="1">
      <c r="A1" s="131" t="s">
        <v>84</v>
      </c>
      <c r="B1" s="132"/>
      <c r="C1" s="132"/>
      <c r="D1" s="132"/>
      <c r="E1" s="132"/>
      <c r="F1" s="132"/>
      <c r="G1" s="132"/>
      <c r="H1" s="132"/>
    </row>
    <row r="2" spans="1:12" ht="15.75" thickBot="1">
      <c r="A2" s="131"/>
      <c r="B2" s="131"/>
      <c r="C2" s="131"/>
      <c r="D2" s="131"/>
      <c r="E2" s="131"/>
      <c r="F2" s="131"/>
      <c r="G2" s="131"/>
      <c r="H2" s="131"/>
    </row>
    <row r="3" spans="1:12" ht="54" customHeight="1" thickBot="1">
      <c r="A3" s="32" t="s">
        <v>80</v>
      </c>
      <c r="B3" s="33" t="s">
        <v>79</v>
      </c>
      <c r="C3" s="33" t="s">
        <v>73</v>
      </c>
      <c r="D3" s="33" t="s">
        <v>2</v>
      </c>
      <c r="E3" s="33" t="s">
        <v>72</v>
      </c>
      <c r="F3" s="33" t="s">
        <v>71</v>
      </c>
      <c r="G3" s="133" t="s">
        <v>3</v>
      </c>
      <c r="H3" s="133"/>
      <c r="I3" s="53" t="s">
        <v>85</v>
      </c>
      <c r="J3" s="53" t="s">
        <v>86</v>
      </c>
      <c r="K3" s="53" t="s">
        <v>87</v>
      </c>
      <c r="L3" s="53" t="s">
        <v>88</v>
      </c>
    </row>
    <row r="4" spans="1:12" ht="72" customHeight="1">
      <c r="A4" s="42" t="s">
        <v>4</v>
      </c>
      <c r="B4" s="34" t="s">
        <v>74</v>
      </c>
      <c r="C4" s="35" t="s">
        <v>75</v>
      </c>
      <c r="D4" s="35" t="s">
        <v>76</v>
      </c>
      <c r="E4" s="43">
        <v>464481.07</v>
      </c>
      <c r="F4" s="43">
        <v>546448.32999999996</v>
      </c>
      <c r="G4" s="44">
        <v>100</v>
      </c>
      <c r="H4" s="48" t="s">
        <v>82</v>
      </c>
      <c r="I4" s="49">
        <f>0.2*G4</f>
        <v>20</v>
      </c>
      <c r="J4" s="52">
        <f>G4+I4</f>
        <v>120</v>
      </c>
      <c r="K4" s="50"/>
      <c r="L4" s="50"/>
    </row>
    <row r="5" spans="1:12" ht="69" customHeight="1" thickBot="1">
      <c r="A5" s="45" t="s">
        <v>8</v>
      </c>
      <c r="B5" s="36" t="s">
        <v>77</v>
      </c>
      <c r="C5" s="37" t="s">
        <v>81</v>
      </c>
      <c r="D5" s="37" t="s">
        <v>78</v>
      </c>
      <c r="E5" s="38">
        <v>1187527</v>
      </c>
      <c r="F5" s="38">
        <v>1397527</v>
      </c>
      <c r="G5" s="46">
        <v>88.22</v>
      </c>
      <c r="H5" s="51" t="s">
        <v>82</v>
      </c>
      <c r="I5" s="49">
        <f>0.2*G5</f>
        <v>17.644000000000002</v>
      </c>
      <c r="J5" s="52">
        <f>G5+I5</f>
        <v>105.864</v>
      </c>
      <c r="K5" s="50"/>
      <c r="L5" s="50"/>
    </row>
    <row r="6" spans="1:12" ht="15.75" thickBot="1">
      <c r="B6" s="31"/>
      <c r="C6" s="31"/>
      <c r="D6" s="39" t="s">
        <v>83</v>
      </c>
      <c r="E6" s="40">
        <f>SUM(E4:E5)</f>
        <v>1652008.07</v>
      </c>
      <c r="F6" s="41">
        <f>SUM(F4:F5)</f>
        <v>1943975.33</v>
      </c>
    </row>
    <row r="8" spans="1:12">
      <c r="C8" s="29"/>
      <c r="D8" s="28"/>
    </row>
    <row r="9" spans="1:12">
      <c r="C9" s="47"/>
      <c r="D9" s="28"/>
    </row>
    <row r="10" spans="1:12">
      <c r="C10" s="29"/>
      <c r="D10" s="28"/>
    </row>
    <row r="14" spans="1:12">
      <c r="E14" s="30"/>
      <c r="F14" s="30"/>
    </row>
  </sheetData>
  <autoFilter ref="A3:H3">
    <filterColumn colId="6" showButton="0"/>
    <sortState ref="A4:I5">
      <sortCondition descending="1" ref="G3"/>
    </sortState>
  </autoFilter>
  <mergeCells count="3">
    <mergeCell ref="A1:H1"/>
    <mergeCell ref="G3:H3"/>
    <mergeCell ref="A2:H2"/>
  </mergeCells>
  <pageMargins left="0.25" right="0.25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10" workbookViewId="0">
      <selection activeCell="D17" sqref="D17"/>
    </sheetView>
  </sheetViews>
  <sheetFormatPr defaultRowHeight="15"/>
  <cols>
    <col min="1" max="1" width="25.42578125" customWidth="1"/>
    <col min="2" max="2" width="43" customWidth="1"/>
    <col min="3" max="3" width="18.85546875" customWidth="1"/>
    <col min="4" max="4" width="25.28515625" customWidth="1"/>
    <col min="5" max="6" width="23.7109375" customWidth="1"/>
    <col min="7" max="7" width="17.7109375" customWidth="1"/>
    <col min="8" max="8" width="21.28515625" bestFit="1" customWidth="1"/>
  </cols>
  <sheetData>
    <row r="1" spans="1:8" ht="15" customHeight="1">
      <c r="A1" s="138" t="s">
        <v>0</v>
      </c>
      <c r="B1" s="138" t="s">
        <v>1</v>
      </c>
      <c r="C1" s="138" t="s">
        <v>2</v>
      </c>
      <c r="D1" s="134" t="s">
        <v>60</v>
      </c>
      <c r="E1" s="134" t="s">
        <v>61</v>
      </c>
      <c r="F1" s="134" t="s">
        <v>62</v>
      </c>
      <c r="G1" s="136" t="s">
        <v>63</v>
      </c>
      <c r="H1" s="136" t="s">
        <v>64</v>
      </c>
    </row>
    <row r="2" spans="1:8">
      <c r="A2" s="139"/>
      <c r="B2" s="139"/>
      <c r="C2" s="139"/>
      <c r="D2" s="135"/>
      <c r="E2" s="135"/>
      <c r="F2" s="135"/>
      <c r="G2" s="137"/>
      <c r="H2" s="137"/>
    </row>
    <row r="3" spans="1:8">
      <c r="A3" s="139"/>
      <c r="B3" s="139"/>
      <c r="C3" s="139"/>
      <c r="D3" s="135"/>
      <c r="E3" s="135"/>
      <c r="F3" s="135"/>
      <c r="G3" s="137"/>
      <c r="H3" s="137"/>
    </row>
    <row r="4" spans="1:8">
      <c r="A4" s="1" t="s">
        <v>57</v>
      </c>
      <c r="B4" s="1" t="s">
        <v>58</v>
      </c>
      <c r="C4" s="1" t="s">
        <v>59</v>
      </c>
      <c r="D4" s="13" t="s">
        <v>65</v>
      </c>
      <c r="E4" s="13" t="s">
        <v>66</v>
      </c>
      <c r="F4" s="13" t="s">
        <v>67</v>
      </c>
      <c r="G4" s="14" t="s">
        <v>68</v>
      </c>
      <c r="H4" s="14" t="s">
        <v>69</v>
      </c>
    </row>
    <row r="5" spans="1:8" ht="38.25">
      <c r="A5" s="2" t="s">
        <v>5</v>
      </c>
      <c r="B5" s="7" t="s">
        <v>6</v>
      </c>
      <c r="C5" s="7" t="s">
        <v>7</v>
      </c>
      <c r="D5" s="15">
        <v>999990</v>
      </c>
      <c r="E5" s="15">
        <v>811092.9</v>
      </c>
      <c r="F5" s="16">
        <v>188897.1</v>
      </c>
      <c r="G5" s="17">
        <v>84.999999383499997</v>
      </c>
      <c r="H5" s="18">
        <v>689428.96</v>
      </c>
    </row>
    <row r="6" spans="1:8" ht="38.25">
      <c r="A6" s="2" t="s">
        <v>9</v>
      </c>
      <c r="B6" s="7" t="s">
        <v>10</v>
      </c>
      <c r="C6" s="9" t="s">
        <v>11</v>
      </c>
      <c r="D6" s="19">
        <v>769604.8</v>
      </c>
      <c r="E6" s="19">
        <v>769604.8</v>
      </c>
      <c r="F6" s="19" t="s">
        <v>70</v>
      </c>
      <c r="G6" s="20">
        <v>85</v>
      </c>
      <c r="H6" s="18">
        <v>654164.07999999996</v>
      </c>
    </row>
    <row r="7" spans="1:8" ht="38.25">
      <c r="A7" s="3" t="s">
        <v>12</v>
      </c>
      <c r="B7" s="8" t="s">
        <v>13</v>
      </c>
      <c r="C7" s="12" t="s">
        <v>14</v>
      </c>
      <c r="D7" s="19">
        <v>824185.2</v>
      </c>
      <c r="E7" s="21">
        <v>793742.7</v>
      </c>
      <c r="F7" s="21">
        <v>30442.5</v>
      </c>
      <c r="G7" s="22">
        <v>64.999999369999998</v>
      </c>
      <c r="H7" s="23">
        <v>515932.75</v>
      </c>
    </row>
    <row r="8" spans="1:8" ht="25.5">
      <c r="A8" s="4" t="s">
        <v>15</v>
      </c>
      <c r="B8" s="9" t="s">
        <v>16</v>
      </c>
      <c r="C8" s="9" t="s">
        <v>17</v>
      </c>
      <c r="D8" s="19">
        <v>816228</v>
      </c>
      <c r="E8" s="19">
        <v>759027.99</v>
      </c>
      <c r="F8" s="19">
        <v>57200.01</v>
      </c>
      <c r="G8" s="20">
        <v>84.999999802299996</v>
      </c>
      <c r="H8" s="18">
        <v>645173.79</v>
      </c>
    </row>
    <row r="9" spans="1:8" ht="51">
      <c r="A9" s="4" t="s">
        <v>18</v>
      </c>
      <c r="B9" s="9" t="s">
        <v>19</v>
      </c>
      <c r="C9" s="9" t="s">
        <v>20</v>
      </c>
      <c r="D9" s="19">
        <v>200200</v>
      </c>
      <c r="E9" s="19">
        <v>200200</v>
      </c>
      <c r="F9" s="19" t="s">
        <v>70</v>
      </c>
      <c r="G9" s="20">
        <v>85</v>
      </c>
      <c r="H9" s="18">
        <v>170170</v>
      </c>
    </row>
    <row r="10" spans="1:8" ht="38.25">
      <c r="A10" s="4" t="s">
        <v>21</v>
      </c>
      <c r="B10" s="9" t="s">
        <v>22</v>
      </c>
      <c r="C10" s="9" t="s">
        <v>23</v>
      </c>
      <c r="D10" s="19">
        <v>700000</v>
      </c>
      <c r="E10" s="19">
        <v>700000</v>
      </c>
      <c r="F10" s="19" t="s">
        <v>70</v>
      </c>
      <c r="G10" s="20">
        <v>85</v>
      </c>
      <c r="H10" s="18">
        <v>595000</v>
      </c>
    </row>
    <row r="11" spans="1:8" ht="76.5">
      <c r="A11" s="4" t="s">
        <v>24</v>
      </c>
      <c r="B11" s="9" t="s">
        <v>25</v>
      </c>
      <c r="C11" s="9" t="s">
        <v>26</v>
      </c>
      <c r="D11" s="19">
        <v>248700</v>
      </c>
      <c r="E11" s="19">
        <v>248700</v>
      </c>
      <c r="F11" s="19" t="s">
        <v>70</v>
      </c>
      <c r="G11" s="20">
        <v>85</v>
      </c>
      <c r="H11" s="18">
        <v>211395</v>
      </c>
    </row>
    <row r="12" spans="1:8" ht="38.25">
      <c r="A12" s="4" t="s">
        <v>27</v>
      </c>
      <c r="B12" s="9" t="s">
        <v>28</v>
      </c>
      <c r="C12" s="9" t="s">
        <v>29</v>
      </c>
      <c r="E12" s="19">
        <v>409459.96</v>
      </c>
      <c r="F12" s="19" t="s">
        <v>70</v>
      </c>
      <c r="G12" s="20">
        <v>84.999998534599996</v>
      </c>
    </row>
    <row r="13" spans="1:8" ht="63.75">
      <c r="A13" s="4" t="s">
        <v>30</v>
      </c>
      <c r="B13" s="9" t="s">
        <v>31</v>
      </c>
      <c r="C13" s="9" t="s">
        <v>32</v>
      </c>
      <c r="D13" s="19">
        <v>1460000</v>
      </c>
      <c r="E13" s="19">
        <v>1460000</v>
      </c>
      <c r="F13" s="19" t="s">
        <v>70</v>
      </c>
      <c r="G13" s="20">
        <v>85</v>
      </c>
      <c r="H13" s="18">
        <v>1241000</v>
      </c>
    </row>
    <row r="14" spans="1:8" ht="51">
      <c r="A14" s="4" t="s">
        <v>33</v>
      </c>
      <c r="B14" s="9" t="s">
        <v>34</v>
      </c>
      <c r="C14" s="9" t="s">
        <v>35</v>
      </c>
      <c r="D14" s="19">
        <v>14581811</v>
      </c>
      <c r="E14" s="19">
        <v>12966811</v>
      </c>
      <c r="F14" s="19">
        <v>1615000</v>
      </c>
      <c r="G14" s="20">
        <v>84.999999922800001</v>
      </c>
      <c r="H14" s="18">
        <v>11021789.34</v>
      </c>
    </row>
    <row r="15" spans="1:8" ht="38.25">
      <c r="A15" s="4" t="s">
        <v>36</v>
      </c>
      <c r="B15" s="9" t="s">
        <v>37</v>
      </c>
      <c r="C15" s="9" t="s">
        <v>38</v>
      </c>
      <c r="D15" s="19">
        <v>800000</v>
      </c>
      <c r="E15" s="19">
        <v>800000</v>
      </c>
      <c r="F15" s="19" t="s">
        <v>70</v>
      </c>
      <c r="G15" s="20">
        <v>85</v>
      </c>
      <c r="H15" s="18">
        <v>680000</v>
      </c>
    </row>
    <row r="16" spans="1:8" ht="38.25">
      <c r="A16" s="4" t="s">
        <v>39</v>
      </c>
      <c r="B16" s="9" t="s">
        <v>40</v>
      </c>
      <c r="C16" s="9" t="s">
        <v>41</v>
      </c>
      <c r="D16" s="19">
        <v>996745.49</v>
      </c>
      <c r="E16" s="19">
        <v>811111.11</v>
      </c>
      <c r="F16" s="19">
        <v>185634.38</v>
      </c>
      <c r="G16" s="20">
        <v>84.9999995684</v>
      </c>
      <c r="H16" s="18">
        <v>689444.44</v>
      </c>
    </row>
    <row r="17" spans="1:8" ht="38.25">
      <c r="A17" s="4" t="s">
        <v>42</v>
      </c>
      <c r="B17" s="9" t="s">
        <v>43</v>
      </c>
      <c r="C17" s="9" t="s">
        <v>44</v>
      </c>
      <c r="D17" s="19">
        <v>805327.91</v>
      </c>
      <c r="E17" s="19">
        <v>805327.91</v>
      </c>
      <c r="F17" s="19" t="s">
        <v>70</v>
      </c>
      <c r="G17" s="20">
        <v>84.9999958402</v>
      </c>
      <c r="H17" s="18">
        <v>684528.69</v>
      </c>
    </row>
    <row r="18" spans="1:8" ht="25.5">
      <c r="A18" s="4" t="s">
        <v>45</v>
      </c>
      <c r="B18" s="9" t="s">
        <v>46</v>
      </c>
      <c r="C18" s="9" t="s">
        <v>47</v>
      </c>
      <c r="D18" s="19">
        <v>251685</v>
      </c>
      <c r="E18" s="19">
        <v>251685</v>
      </c>
      <c r="F18" s="19" t="s">
        <v>70</v>
      </c>
      <c r="G18" s="20">
        <v>85</v>
      </c>
      <c r="H18" s="18">
        <v>213932.25</v>
      </c>
    </row>
    <row r="19" spans="1:8" ht="89.25">
      <c r="A19" s="4" t="s">
        <v>48</v>
      </c>
      <c r="B19" s="9" t="s">
        <v>49</v>
      </c>
      <c r="C19" s="9" t="s">
        <v>50</v>
      </c>
      <c r="D19" s="19">
        <v>950400</v>
      </c>
      <c r="E19" s="19">
        <v>950400</v>
      </c>
      <c r="F19" s="19" t="s">
        <v>70</v>
      </c>
      <c r="G19" s="20">
        <v>85</v>
      </c>
      <c r="H19" s="18">
        <v>807840</v>
      </c>
    </row>
    <row r="20" spans="1:8" ht="51">
      <c r="A20" s="5" t="s">
        <v>51</v>
      </c>
      <c r="B20" s="10" t="s">
        <v>52</v>
      </c>
      <c r="C20" s="10" t="s">
        <v>53</v>
      </c>
      <c r="D20" s="24">
        <v>762300</v>
      </c>
      <c r="E20" s="24">
        <v>742300</v>
      </c>
      <c r="F20" s="24">
        <v>20000</v>
      </c>
      <c r="G20" s="25">
        <v>85</v>
      </c>
      <c r="H20" s="26">
        <v>630955</v>
      </c>
    </row>
    <row r="21" spans="1:8" ht="51">
      <c r="A21" s="6" t="s">
        <v>54</v>
      </c>
      <c r="B21" s="11" t="s">
        <v>55</v>
      </c>
      <c r="C21" s="11" t="s">
        <v>56</v>
      </c>
      <c r="D21" s="27">
        <v>762300</v>
      </c>
      <c r="E21" s="27">
        <v>742300</v>
      </c>
      <c r="F21" s="24">
        <v>20000</v>
      </c>
      <c r="G21" s="25">
        <v>85</v>
      </c>
      <c r="H21" s="26">
        <v>630955</v>
      </c>
    </row>
  </sheetData>
  <mergeCells count="8">
    <mergeCell ref="F1:F3"/>
    <mergeCell ref="G1:G3"/>
    <mergeCell ref="H1:H3"/>
    <mergeCell ref="A1:A3"/>
    <mergeCell ref="B1:B3"/>
    <mergeCell ref="C1:C3"/>
    <mergeCell ref="D1:D3"/>
    <mergeCell ref="E1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2.5</vt:lpstr>
      <vt:lpstr>3.4 typ I</vt:lpstr>
      <vt:lpstr>Arkusz2</vt:lpstr>
      <vt:lpstr>'2.5'!Obszar_wydruku</vt:lpstr>
      <vt:lpstr>'3.4 typ 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2019-01-28T11:03:19Z</dcterms:modified>
</cp:coreProperties>
</file>