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7960" windowHeight="12840"/>
  </bookViews>
  <sheets>
    <sheet name="2017" sheetId="4" r:id="rId1"/>
  </sheets>
  <calcPr calcId="125725"/>
</workbook>
</file>

<file path=xl/calcChain.xml><?xml version="1.0" encoding="utf-8"?>
<calcChain xmlns="http://schemas.openxmlformats.org/spreadsheetml/2006/main">
  <c r="I43" i="4"/>
  <c r="H43"/>
  <c r="G43"/>
  <c r="I53"/>
  <c r="H53"/>
  <c r="G53"/>
  <c r="I21"/>
  <c r="H21"/>
  <c r="G21"/>
  <c r="E54" l="1"/>
  <c r="E9"/>
  <c r="I9"/>
  <c r="I12" s="1"/>
  <c r="H9"/>
  <c r="H12" s="1"/>
  <c r="G9"/>
  <c r="G12" s="1"/>
  <c r="I95"/>
  <c r="H95"/>
  <c r="G94"/>
  <c r="G93"/>
  <c r="G91"/>
  <c r="H91" s="1"/>
  <c r="I91" s="1"/>
  <c r="G90"/>
  <c r="H90" s="1"/>
  <c r="I90" s="1"/>
  <c r="G89"/>
  <c r="H89" s="1"/>
  <c r="G87"/>
  <c r="H87" s="1"/>
  <c r="I87" s="1"/>
  <c r="G86"/>
  <c r="H86" s="1"/>
  <c r="I86" s="1"/>
  <c r="G85"/>
  <c r="H85" s="1"/>
  <c r="G83"/>
  <c r="G82"/>
  <c r="H82" s="1"/>
  <c r="I82" s="1"/>
  <c r="G81"/>
  <c r="H81" s="1"/>
  <c r="I81" s="1"/>
  <c r="G80"/>
  <c r="G78"/>
  <c r="H78" s="1"/>
  <c r="I78" s="1"/>
  <c r="G77"/>
  <c r="I70"/>
  <c r="H70"/>
  <c r="G70"/>
  <c r="I61"/>
  <c r="H61"/>
  <c r="G61"/>
  <c r="I58"/>
  <c r="H58"/>
  <c r="G58"/>
  <c r="I48"/>
  <c r="I52" s="1"/>
  <c r="H48"/>
  <c r="H52" s="1"/>
  <c r="G48"/>
  <c r="G52" s="1"/>
  <c r="I47"/>
  <c r="H47"/>
  <c r="G47"/>
  <c r="I29"/>
  <c r="H29"/>
  <c r="G29"/>
  <c r="I20"/>
  <c r="H20"/>
  <c r="G20"/>
  <c r="G62" l="1"/>
  <c r="H62"/>
  <c r="G79"/>
  <c r="I62"/>
  <c r="G84"/>
  <c r="H92"/>
  <c r="G95"/>
  <c r="H88"/>
  <c r="I85"/>
  <c r="I88" s="1"/>
  <c r="G92"/>
  <c r="H77"/>
  <c r="G88"/>
  <c r="H80"/>
  <c r="I89"/>
  <c r="I92" s="1"/>
  <c r="G96" l="1"/>
  <c r="G97" s="1"/>
  <c r="I77"/>
  <c r="I79" s="1"/>
  <c r="H79"/>
  <c r="H84"/>
  <c r="I80"/>
  <c r="I84" s="1"/>
  <c r="I96" l="1"/>
  <c r="I97" s="1"/>
  <c r="H96"/>
  <c r="H97" s="1"/>
</calcChain>
</file>

<file path=xl/sharedStrings.xml><?xml version="1.0" encoding="utf-8"?>
<sst xmlns="http://schemas.openxmlformats.org/spreadsheetml/2006/main" count="137" uniqueCount="106">
  <si>
    <r>
      <t xml:space="preserve">Załącznik 7 do Instrukcji dot. wyboru projektów oraz opracowania i zatwierdzania Rocznych Planów Działań w ramach Pomocy Technicznej RPO WZ 2014-2020 </t>
    </r>
    <r>
      <rPr>
        <i/>
        <sz val="9"/>
        <color theme="1"/>
        <rFont val="Czcionka tekstu podstawowego"/>
        <charset val="238"/>
      </rPr>
      <t>(Załącznik nr 1 do RPD PT)</t>
    </r>
  </si>
  <si>
    <t>SZCZEGÓŁOWY PLAN RZECZOWO-FINANSOWY***</t>
  </si>
  <si>
    <t>Zadanie 1: Kategoria interwencji 121 - Przygotowanie, wdrażanie, monitorowanie i kontrola</t>
  </si>
  <si>
    <t>Lp.</t>
  </si>
  <si>
    <t>Kategoria wydatków</t>
  </si>
  <si>
    <t>Podkategorie szczegółowe wydatków</t>
  </si>
  <si>
    <t>Szacowana liczba finansowanych etatów</t>
  </si>
  <si>
    <t>Szacowany średni koszt jednostkowy</t>
  </si>
  <si>
    <t>Paragrafy**</t>
  </si>
  <si>
    <t>Kwota wydatków ogółem (PLN)</t>
  </si>
  <si>
    <t>Kwota wydatków kwalifikowalnych (PLN)</t>
  </si>
  <si>
    <t>Dofinansowanie (PLN)</t>
  </si>
  <si>
    <t>Wynagrodzenie pracowników zaangażowanych w proces realizacji RPO WZ</t>
  </si>
  <si>
    <t>Wynagrodzenie pracowników - pełny koszt pracodawcy (tylko umowy o pracę)</t>
  </si>
  <si>
    <t>401, 411, 412</t>
  </si>
  <si>
    <t>Nagrody/premie - pełny koszt pracodawcy</t>
  </si>
  <si>
    <t>Dodatkowe wynagrodzenie roczne - pełny koszt pracodawcy</t>
  </si>
  <si>
    <t>404, 411, 412</t>
  </si>
  <si>
    <t>Razem poz. 1:</t>
  </si>
  <si>
    <t>Podnoszenie kwalifikacji pracowników zaangażowanych w proces realizacji RPO WZ</t>
  </si>
  <si>
    <t xml:space="preserve">
Szkolenia indywidualne</t>
  </si>
  <si>
    <t>Szacowana liczba pracowników biorących udział w formach podnoszenia kwalifikacji/ szacowana liczba wyjazdów</t>
  </si>
  <si>
    <t>470, 302</t>
  </si>
  <si>
    <t>Kursy językowe</t>
  </si>
  <si>
    <t>Studia I ,II i III stopnia, studia podyplomowe</t>
  </si>
  <si>
    <t>Szkolenia blokowe</t>
  </si>
  <si>
    <t xml:space="preserve">Koszty podróży służbowych związane z podnoszeniem kwalifikacji </t>
  </si>
  <si>
    <t>*</t>
  </si>
  <si>
    <t>Razem poz. 2: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</si>
  <si>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</si>
  <si>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</si>
  <si>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417, 411, 412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</si>
  <si>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</si>
  <si>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</t>
  </si>
  <si>
    <t>Zakup usług obejmujących tłumaczenie.</t>
  </si>
  <si>
    <t xml:space="preserve">
Koszty podróży służbowych związane z procesem kontroli</t>
  </si>
  <si>
    <t>Planowana liczba kontroli</t>
  </si>
  <si>
    <t>Planowany średni koszt jednostkowy</t>
  </si>
  <si>
    <t>Wydatki związane z opłatami i kosztami sądowymi poniesionymi w związku z odzyskiwaniem środków</t>
  </si>
  <si>
    <t>Razem poz. 3:</t>
  </si>
  <si>
    <t>Koszty organizacyjne techniczne i administracyjne</t>
  </si>
  <si>
    <t>Zakup sprzętu komputerowego wraz z niezbędnym oprogramowaniem, sprzętu biurowego oraz wyposażenia i materiałów biurowych na potrzeby realizacji RPO WZ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</si>
  <si>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</si>
  <si>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</si>
  <si>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</si>
  <si>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</si>
  <si>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</si>
  <si>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</si>
  <si>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Inne, w tym m.in.  utrzymanie i opłaty za kopiarki, wyrób pieczątek, pozostałe opłaty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</si>
  <si>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</si>
  <si>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</si>
  <si>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</si>
  <si>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Koszty utrzymania samochodów wykorzystywanych na porzeby pracowników wykonujących zadania w ramach RPO WZ</t>
  </si>
  <si>
    <t>Opłata za wynajem długoterminowy, opłaty za bilety postojowe i miejsca parkingowe</t>
  </si>
  <si>
    <t>Koszt paliwa oraz drobnych akcesoriów samochodowych</t>
  </si>
  <si>
    <t>Koszt usługi mycia samochodów służbowych</t>
  </si>
  <si>
    <t>Ubezpieczenie samochodów służbowych</t>
  </si>
  <si>
    <t>Koszt napraw samochodów służbowych</t>
  </si>
  <si>
    <t xml:space="preserve">*bieżąca obsługa prawna i doradztwo </t>
  </si>
  <si>
    <t>Razem poz. 4:</t>
  </si>
  <si>
    <t xml:space="preserve">Pokrycie kosztów podróży służbowych krajowych i zagranicznych służących prawidłowemu funkcjonowaniu Programu </t>
  </si>
  <si>
    <t xml:space="preserve">
Podróże krajowe</t>
  </si>
  <si>
    <t>Planowana liczba wyjazdów</t>
  </si>
  <si>
    <t>Podróże zagraniczne</t>
  </si>
  <si>
    <t>Razem poz. 5:</t>
  </si>
  <si>
    <t>Wsparcie funkcjonowania Komitetu Monitorującego, grup roboczych oraz innych ciał działających na rzecz Programu</t>
  </si>
  <si>
    <t>Planowana liczba spotkań</t>
  </si>
  <si>
    <t>Razem poz. 6:</t>
  </si>
  <si>
    <t>Wsparcie innych działań niezbędnych do prawidłowej realizacji RPO WZ</t>
  </si>
  <si>
    <t>Zakup i prenumerata prasy i innych publikacji</t>
  </si>
  <si>
    <t>421</t>
  </si>
  <si>
    <t>Razem poz. 7:</t>
  </si>
  <si>
    <t>RAZEM ZADANIE 1 :</t>
  </si>
  <si>
    <t>Zadanie 2: Kategoria interwencji 122 - Ewaluacja i badania</t>
  </si>
  <si>
    <t>Opis zadania(opis działań planowanych do realizacji w ramach wskazanego zadania)</t>
  </si>
  <si>
    <t>Ewaluacja i badania</t>
  </si>
  <si>
    <t>Wykonanie badań, ekspertyz i opinii</t>
  </si>
  <si>
    <t>RAZEM ZADANIE 2 :</t>
  </si>
  <si>
    <t>Zadanie 3: Kategoria interwencji 123 - Informacja i komunikacja</t>
  </si>
  <si>
    <t>Opis zadania(opis działań planowanych do realizacji w ramach wskazanych zadań)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</si>
  <si>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</si>
  <si>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</si>
  <si>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Przygotowanie i przeprowadzenie kampanii promocyjnych o szerokim zasięgu dotyczących Programu.</t>
  </si>
  <si>
    <t>Imprezy otwarte i inne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</si>
  <si>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</si>
  <si>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</si>
  <si>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</si>
  <si>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Działania edukacyjne dla potencjalnych beneficjentów i beneficjentów, w tym spotkania informacyjne, szkolenia, seminaria, kursy, warsztaty dla beneficjentów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</si>
  <si>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</si>
  <si>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</si>
  <si>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Publikacje i materiały informacyjno-promocyjne, w tym gadżety, powielanie, druk, publikacja materiałów (np. ulotki, biuletyny, broszury, publikacje)</t>
  </si>
  <si>
    <t>Opracowanie, wydanie, dystrybucja i powielenie publikacji informacyjno-promocyjnych (w formie drukowanej i elektronicznej) oraz zamówienie i dystrybucja materiałów promocyjnych na temat Programu.</t>
  </si>
  <si>
    <t>Zamówienie materiałów brandingowych i wystawienniczych np. roll-upów, ścianek itp.</t>
  </si>
  <si>
    <t>Realizacja innych działań informacyjno-promocyjnych</t>
  </si>
  <si>
    <t>Pozostałe działania wspierające realizację Strategii komunikacji RPO WZ w ramach w ramach Programu.</t>
  </si>
  <si>
    <t>RAZEM ZADANIE 3 :</t>
  </si>
  <si>
    <t>RAZEM ZADANIE 1 + 2 + 3 :</t>
  </si>
  <si>
    <t>możliwość wprowadzenia zadań/działań innych niż wymienione.</t>
  </si>
  <si>
    <t>**</t>
  </si>
  <si>
    <t>wypełnić jeśli dotyczy lub wydzielić wydatki bieżące i inwestycyjne. Pozycja może być modyfikowana w zależności od potrzeb.</t>
  </si>
  <si>
    <t xml:space="preserve">***  </t>
  </si>
  <si>
    <t>zadania oraz kategorie wydatków do wyboru.</t>
  </si>
  <si>
    <t>Organizacja spotkań grup roboczych oraz innych spotkań dotyczących realizacji Programu</t>
  </si>
  <si>
    <t>Wynagrodzenia osób fizycznych wykonujących zadania niezbędne do prawidłowej realizacji RPO WZ na podstawie umów zlecenia</t>
  </si>
  <si>
    <t>417,411,412</t>
  </si>
  <si>
    <t>* Utrzymanie i modernizacja systemów informatycznych i serwisów internetowych RPO WZ</t>
  </si>
</sst>
</file>

<file path=xl/styles.xml><?xml version="1.0" encoding="utf-8"?>
<styleSheet xmlns="http://schemas.openxmlformats.org/spreadsheetml/2006/main">
  <numFmts count="2">
    <numFmt numFmtId="164" formatCode="0.0000000000"/>
    <numFmt numFmtId="165" formatCode="#,##0.0000000000"/>
  </numFmts>
  <fonts count="1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1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9"/>
      <color theme="1"/>
      <name val="Czcionka tekstu podstawowego"/>
      <charset val="238"/>
    </font>
    <font>
      <sz val="11"/>
      <name val="Czcionka tekstu podstawowego"/>
      <family val="2"/>
      <charset val="238"/>
    </font>
    <font>
      <b/>
      <sz val="9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name val="Czcionka tekstu podstawowego"/>
      <charset val="238"/>
    </font>
    <font>
      <b/>
      <sz val="8"/>
      <name val="Czcionka tekstu podstawowego"/>
      <family val="2"/>
      <charset val="238"/>
    </font>
    <font>
      <sz val="9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wrapText="1"/>
    </xf>
    <xf numFmtId="0" fontId="6" fillId="0" borderId="6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" fontId="2" fillId="4" borderId="22" xfId="0" applyNumberFormat="1" applyFont="1" applyFill="1" applyBorder="1" applyAlignment="1">
      <alignment horizontal="right" vertical="top"/>
    </xf>
    <xf numFmtId="4" fontId="2" fillId="4" borderId="23" xfId="0" applyNumberFormat="1" applyFont="1" applyFill="1" applyBorder="1" applyAlignment="1">
      <alignment horizontal="right" vertical="top"/>
    </xf>
    <xf numFmtId="0" fontId="7" fillId="3" borderId="26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horizontal="left" vertical="center" wrapText="1"/>
    </xf>
    <xf numFmtId="4" fontId="1" fillId="0" borderId="0" xfId="0" applyNumberFormat="1" applyFont="1"/>
    <xf numFmtId="0" fontId="9" fillId="0" borderId="14" xfId="0" applyFont="1" applyBorder="1" applyAlignment="1">
      <alignment horizontal="left"/>
    </xf>
    <xf numFmtId="0" fontId="6" fillId="0" borderId="3" xfId="0" applyFont="1" applyBorder="1" applyAlignment="1"/>
    <xf numFmtId="4" fontId="6" fillId="0" borderId="14" xfId="0" applyNumberFormat="1" applyFont="1" applyBorder="1" applyAlignment="1"/>
    <xf numFmtId="0" fontId="10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9" fillId="0" borderId="14" xfId="0" applyFont="1" applyBorder="1" applyAlignment="1">
      <alignment horizontal="left" wrapText="1"/>
    </xf>
    <xf numFmtId="0" fontId="6" fillId="0" borderId="5" xfId="0" applyFont="1" applyFill="1" applyBorder="1" applyAlignment="1">
      <alignment horizontal="center"/>
    </xf>
    <xf numFmtId="0" fontId="6" fillId="0" borderId="13" xfId="0" applyFont="1" applyBorder="1" applyAlignment="1">
      <alignment horizontal="left"/>
    </xf>
    <xf numFmtId="4" fontId="6" fillId="0" borderId="13" xfId="0" applyNumberFormat="1" applyFont="1" applyBorder="1" applyAlignment="1"/>
    <xf numFmtId="0" fontId="6" fillId="0" borderId="13" xfId="0" applyFont="1" applyBorder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19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33" xfId="0" applyNumberFormat="1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11" fillId="3" borderId="3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wrapText="1"/>
    </xf>
    <xf numFmtId="0" fontId="6" fillId="0" borderId="3" xfId="0" applyFont="1" applyBorder="1"/>
    <xf numFmtId="4" fontId="6" fillId="0" borderId="14" xfId="0" applyNumberFormat="1" applyFont="1" applyBorder="1"/>
    <xf numFmtId="0" fontId="8" fillId="3" borderId="17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/>
    </xf>
    <xf numFmtId="4" fontId="2" fillId="4" borderId="36" xfId="0" applyNumberFormat="1" applyFont="1" applyFill="1" applyBorder="1" applyAlignment="1">
      <alignment horizontal="right" vertical="top"/>
    </xf>
    <xf numFmtId="4" fontId="2" fillId="4" borderId="37" xfId="0" applyNumberFormat="1" applyFont="1" applyFill="1" applyBorder="1" applyAlignment="1">
      <alignment horizontal="right" vertical="top"/>
    </xf>
    <xf numFmtId="0" fontId="11" fillId="3" borderId="39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wrapText="1"/>
    </xf>
    <xf numFmtId="0" fontId="6" fillId="0" borderId="9" xfId="0" applyFont="1" applyBorder="1" applyAlignment="1">
      <alignment horizontal="center"/>
    </xf>
    <xf numFmtId="4" fontId="2" fillId="0" borderId="9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40" xfId="0" applyNumberFormat="1" applyFont="1" applyBorder="1" applyAlignment="1">
      <alignment horizontal="right"/>
    </xf>
    <xf numFmtId="4" fontId="2" fillId="0" borderId="42" xfId="0" applyNumberFormat="1" applyFont="1" applyBorder="1" applyAlignment="1">
      <alignment horizontal="right"/>
    </xf>
    <xf numFmtId="4" fontId="2" fillId="0" borderId="43" xfId="0" applyNumberFormat="1" applyFont="1" applyBorder="1" applyAlignment="1">
      <alignment horizontal="right"/>
    </xf>
    <xf numFmtId="0" fontId="6" fillId="0" borderId="44" xfId="0" applyFont="1" applyBorder="1" applyAlignment="1">
      <alignment wrapText="1"/>
    </xf>
    <xf numFmtId="0" fontId="6" fillId="0" borderId="44" xfId="0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4" fontId="2" fillId="0" borderId="44" xfId="0" applyNumberFormat="1" applyFont="1" applyBorder="1" applyAlignment="1">
      <alignment horizontal="right" wrapText="1"/>
    </xf>
    <xf numFmtId="4" fontId="2" fillId="0" borderId="45" xfId="0" applyNumberFormat="1" applyFont="1" applyBorder="1" applyAlignment="1">
      <alignment horizontal="right" wrapText="1"/>
    </xf>
    <xf numFmtId="4" fontId="2" fillId="4" borderId="42" xfId="0" applyNumberFormat="1" applyFont="1" applyFill="1" applyBorder="1" applyAlignment="1">
      <alignment horizontal="right" vertical="top"/>
    </xf>
    <xf numFmtId="4" fontId="2" fillId="4" borderId="43" xfId="0" applyNumberFormat="1" applyFont="1" applyFill="1" applyBorder="1" applyAlignment="1">
      <alignment horizontal="right" vertical="top"/>
    </xf>
    <xf numFmtId="49" fontId="6" fillId="0" borderId="26" xfId="0" applyNumberFormat="1" applyFont="1" applyBorder="1" applyAlignment="1">
      <alignment horizontal="center"/>
    </xf>
    <xf numFmtId="4" fontId="2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1" fillId="2" borderId="0" xfId="0" applyFont="1" applyFill="1"/>
    <xf numFmtId="0" fontId="7" fillId="3" borderId="8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4" fontId="6" fillId="0" borderId="4" xfId="0" applyNumberFormat="1" applyFont="1" applyBorder="1" applyAlignment="1"/>
    <xf numFmtId="0" fontId="6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center" wrapText="1"/>
    </xf>
    <xf numFmtId="4" fontId="2" fillId="0" borderId="4" xfId="0" applyNumberFormat="1" applyFont="1" applyBorder="1" applyAlignment="1"/>
    <xf numFmtId="4" fontId="2" fillId="0" borderId="40" xfId="0" applyNumberFormat="1" applyFont="1" applyBorder="1" applyAlignment="1"/>
    <xf numFmtId="0" fontId="6" fillId="0" borderId="14" xfId="0" applyFont="1" applyBorder="1" applyAlignment="1">
      <alignment wrapText="1"/>
    </xf>
    <xf numFmtId="4" fontId="2" fillId="0" borderId="4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3" borderId="16" xfId="0" applyFont="1" applyFill="1" applyBorder="1" applyAlignment="1">
      <alignment horizontal="left" vertical="top"/>
    </xf>
    <xf numFmtId="0" fontId="6" fillId="0" borderId="26" xfId="0" applyFont="1" applyBorder="1" applyAlignment="1">
      <alignment horizontal="center"/>
    </xf>
    <xf numFmtId="4" fontId="6" fillId="0" borderId="0" xfId="0" applyNumberFormat="1" applyFont="1"/>
    <xf numFmtId="0" fontId="6" fillId="0" borderId="42" xfId="0" applyFont="1" applyBorder="1" applyAlignment="1">
      <alignment horizontal="center"/>
    </xf>
    <xf numFmtId="164" fontId="6" fillId="0" borderId="0" xfId="0" applyNumberFormat="1" applyFont="1"/>
    <xf numFmtId="165" fontId="6" fillId="0" borderId="0" xfId="0" applyNumberFormat="1" applyFont="1"/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/>
    <xf numFmtId="0" fontId="10" fillId="0" borderId="13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/>
    <xf numFmtId="0" fontId="9" fillId="0" borderId="0" xfId="0" applyFont="1" applyAlignment="1">
      <alignment wrapText="1"/>
    </xf>
    <xf numFmtId="4" fontId="6" fillId="0" borderId="0" xfId="0" applyNumberFormat="1" applyFont="1" applyBorder="1"/>
    <xf numFmtId="4" fontId="1" fillId="0" borderId="0" xfId="0" applyNumberFormat="1" applyFont="1" applyBorder="1"/>
    <xf numFmtId="4" fontId="3" fillId="0" borderId="0" xfId="0" applyNumberFormat="1" applyFont="1" applyBorder="1"/>
    <xf numFmtId="0" fontId="9" fillId="0" borderId="28" xfId="0" applyFont="1" applyBorder="1" applyAlignment="1">
      <alignment horizontal="center" wrapText="1"/>
    </xf>
    <xf numFmtId="0" fontId="2" fillId="4" borderId="20" xfId="0" applyFont="1" applyFill="1" applyBorder="1" applyAlignment="1">
      <alignment horizontal="right" vertical="top"/>
    </xf>
    <xf numFmtId="0" fontId="2" fillId="4" borderId="21" xfId="0" applyFont="1" applyFill="1" applyBorder="1" applyAlignment="1">
      <alignment horizontal="right"/>
    </xf>
    <xf numFmtId="0" fontId="2" fillId="4" borderId="22" xfId="0" applyFont="1" applyFill="1" applyBorder="1" applyAlignment="1">
      <alignment horizontal="right"/>
    </xf>
    <xf numFmtId="0" fontId="6" fillId="3" borderId="24" xfId="0" applyFont="1" applyFill="1" applyBorder="1" applyAlignment="1">
      <alignment horizontal="left" vertical="top" wrapText="1"/>
    </xf>
    <xf numFmtId="0" fontId="6" fillId="0" borderId="28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8" fillId="3" borderId="25" xfId="0" applyFont="1" applyFill="1" applyBorder="1" applyAlignment="1">
      <alignment vertical="top" wrapText="1"/>
    </xf>
    <xf numFmtId="0" fontId="6" fillId="0" borderId="17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9" fillId="0" borderId="25" xfId="0" applyFont="1" applyBorder="1" applyAlignment="1">
      <alignment horizontal="left" wrapText="1"/>
    </xf>
    <xf numFmtId="0" fontId="6" fillId="0" borderId="26" xfId="0" applyFont="1" applyBorder="1" applyAlignment="1"/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4" fontId="2" fillId="2" borderId="25" xfId="0" applyNumberFormat="1" applyFont="1" applyFill="1" applyBorder="1" applyAlignment="1">
      <alignment horizontal="right" vertical="center" wrapText="1"/>
    </xf>
    <xf numFmtId="4" fontId="2" fillId="0" borderId="26" xfId="0" applyNumberFormat="1" applyFont="1" applyBorder="1" applyAlignment="1">
      <alignment horizontal="right" wrapText="1"/>
    </xf>
    <xf numFmtId="0" fontId="6" fillId="3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6" fillId="3" borderId="12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 wrapText="1"/>
    </xf>
    <xf numFmtId="0" fontId="8" fillId="3" borderId="17" xfId="0" applyFont="1" applyFill="1" applyBorder="1" applyAlignment="1">
      <alignment horizontal="left" vertical="top" wrapText="1"/>
    </xf>
    <xf numFmtId="4" fontId="2" fillId="0" borderId="34" xfId="0" applyNumberFormat="1" applyFont="1" applyBorder="1" applyAlignment="1">
      <alignment horizontal="right"/>
    </xf>
    <xf numFmtId="4" fontId="2" fillId="0" borderId="29" xfId="0" applyNumberFormat="1" applyFont="1" applyBorder="1" applyAlignment="1">
      <alignment horizontal="right"/>
    </xf>
    <xf numFmtId="4" fontId="2" fillId="2" borderId="27" xfId="0" applyNumberFormat="1" applyFont="1" applyFill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26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0" fontId="9" fillId="0" borderId="1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10" fillId="0" borderId="1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4" fontId="2" fillId="0" borderId="13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2" fillId="4" borderId="24" xfId="0" applyFont="1" applyFill="1" applyBorder="1" applyAlignment="1">
      <alignment horizontal="right" vertical="top"/>
    </xf>
    <xf numFmtId="0" fontId="2" fillId="4" borderId="35" xfId="0" applyFont="1" applyFill="1" applyBorder="1" applyAlignment="1">
      <alignment horizontal="right"/>
    </xf>
    <xf numFmtId="0" fontId="2" fillId="4" borderId="36" xfId="0" applyFont="1" applyFill="1" applyBorder="1" applyAlignment="1">
      <alignment horizontal="right"/>
    </xf>
    <xf numFmtId="0" fontId="6" fillId="3" borderId="38" xfId="0" applyFont="1" applyFill="1" applyBorder="1" applyAlignment="1">
      <alignment horizontal="right" vertical="top"/>
    </xf>
    <xf numFmtId="0" fontId="6" fillId="3" borderId="16" xfId="0" applyFont="1" applyFill="1" applyBorder="1" applyAlignment="1">
      <alignment horizontal="right" vertical="top"/>
    </xf>
    <xf numFmtId="0" fontId="6" fillId="3" borderId="41" xfId="0" applyFont="1" applyFill="1" applyBorder="1" applyAlignment="1">
      <alignment horizontal="right" vertical="top"/>
    </xf>
    <xf numFmtId="0" fontId="8" fillId="3" borderId="25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left" vertical="top" wrapText="1"/>
    </xf>
    <xf numFmtId="0" fontId="6" fillId="3" borderId="31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0" fontId="6" fillId="3" borderId="38" xfId="0" applyFont="1" applyFill="1" applyBorder="1" applyAlignment="1">
      <alignment horizontal="left" vertical="top"/>
    </xf>
    <xf numFmtId="0" fontId="6" fillId="3" borderId="41" xfId="0" applyFont="1" applyFill="1" applyBorder="1" applyAlignment="1">
      <alignment horizontal="left" vertical="top"/>
    </xf>
    <xf numFmtId="0" fontId="8" fillId="3" borderId="31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right" vertical="center"/>
    </xf>
    <xf numFmtId="0" fontId="6" fillId="0" borderId="5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2" fillId="3" borderId="51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7" fillId="3" borderId="39" xfId="0" applyFont="1" applyFill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horizontal="left" wrapText="1"/>
    </xf>
    <xf numFmtId="0" fontId="12" fillId="0" borderId="48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2" fillId="4" borderId="30" xfId="0" applyFont="1" applyFill="1" applyBorder="1" applyAlignment="1">
      <alignment horizontal="right" vertical="top"/>
    </xf>
    <xf numFmtId="0" fontId="2" fillId="4" borderId="46" xfId="0" applyFont="1" applyFill="1" applyBorder="1" applyAlignment="1">
      <alignment horizontal="right"/>
    </xf>
    <xf numFmtId="0" fontId="2" fillId="4" borderId="42" xfId="0" applyFont="1" applyFill="1" applyBorder="1" applyAlignment="1">
      <alignment horizontal="righ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2" xfId="0" applyFont="1" applyBorder="1" applyAlignment="1">
      <alignment horizontal="left" wrapText="1"/>
    </xf>
    <xf numFmtId="0" fontId="7" fillId="3" borderId="27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3" borderId="54" xfId="0" applyFont="1" applyFill="1" applyBorder="1" applyAlignment="1">
      <alignment horizontal="left" vertical="top"/>
    </xf>
    <xf numFmtId="0" fontId="8" fillId="3" borderId="26" xfId="0" applyFont="1" applyFill="1" applyBorder="1" applyAlignment="1">
      <alignment horizontal="left" vertical="top" wrapText="1"/>
    </xf>
    <xf numFmtId="0" fontId="1" fillId="0" borderId="5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right"/>
    </xf>
    <xf numFmtId="4" fontId="2" fillId="0" borderId="15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/>
    </xf>
    <xf numFmtId="4" fontId="2" fillId="0" borderId="18" xfId="0" applyNumberFormat="1" applyFont="1" applyFill="1" applyBorder="1" applyAlignment="1">
      <alignment horizontal="right"/>
    </xf>
    <xf numFmtId="4" fontId="2" fillId="0" borderId="19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9" fillId="0" borderId="32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horizontal="center"/>
    </xf>
    <xf numFmtId="4" fontId="2" fillId="0" borderId="32" xfId="0" applyNumberFormat="1" applyFont="1" applyFill="1" applyBorder="1" applyAlignment="1">
      <alignment horizontal="right"/>
    </xf>
    <xf numFmtId="4" fontId="2" fillId="0" borderId="33" xfId="0" applyNumberFormat="1" applyFont="1" applyFill="1" applyBorder="1" applyAlignment="1">
      <alignment horizontal="right"/>
    </xf>
    <xf numFmtId="0" fontId="9" fillId="0" borderId="25" xfId="0" applyFont="1" applyFill="1" applyBorder="1" applyAlignment="1">
      <alignment wrapText="1"/>
    </xf>
    <xf numFmtId="0" fontId="11" fillId="0" borderId="3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wrapText="1"/>
    </xf>
    <xf numFmtId="0" fontId="10" fillId="0" borderId="25" xfId="0" applyFont="1" applyFill="1" applyBorder="1" applyAlignment="1">
      <alignment horizontal="center" wrapText="1"/>
    </xf>
    <xf numFmtId="4" fontId="2" fillId="0" borderId="9" xfId="0" applyNumberFormat="1" applyFont="1" applyFill="1" applyBorder="1" applyAlignment="1">
      <alignment horizontal="right" wrapText="1"/>
    </xf>
    <xf numFmtId="4" fontId="2" fillId="0" borderId="11" xfId="0" applyNumberFormat="1" applyFont="1" applyFill="1" applyBorder="1" applyAlignment="1">
      <alignment horizontal="right" wrapText="1"/>
    </xf>
    <xf numFmtId="0" fontId="9" fillId="0" borderId="17" xfId="0" applyFont="1" applyFill="1" applyBorder="1" applyAlignment="1">
      <alignment wrapText="1"/>
    </xf>
    <xf numFmtId="0" fontId="6" fillId="0" borderId="13" xfId="0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center" wrapText="1"/>
    </xf>
    <xf numFmtId="4" fontId="2" fillId="0" borderId="14" xfId="0" applyNumberFormat="1" applyFont="1" applyFill="1" applyBorder="1" applyAlignment="1">
      <alignment horizontal="right" wrapText="1"/>
    </xf>
    <xf numFmtId="4" fontId="2" fillId="0" borderId="40" xfId="0" applyNumberFormat="1" applyFont="1" applyFill="1" applyBorder="1" applyAlignment="1">
      <alignment horizontal="right" wrapText="1"/>
    </xf>
    <xf numFmtId="0" fontId="6" fillId="0" borderId="17" xfId="0" applyFont="1" applyFill="1" applyBorder="1" applyAlignment="1">
      <alignment horizontal="right" vertical="center"/>
    </xf>
    <xf numFmtId="4" fontId="6" fillId="0" borderId="17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center" wrapText="1"/>
    </xf>
    <xf numFmtId="4" fontId="2" fillId="0" borderId="14" xfId="0" applyNumberFormat="1" applyFont="1" applyFill="1" applyBorder="1" applyAlignment="1">
      <alignment horizontal="right" wrapText="1"/>
    </xf>
    <xf numFmtId="4" fontId="2" fillId="0" borderId="40" xfId="0" applyNumberFormat="1" applyFont="1" applyFill="1" applyBorder="1" applyAlignment="1">
      <alignment horizontal="right" wrapText="1"/>
    </xf>
    <xf numFmtId="0" fontId="6" fillId="0" borderId="26" xfId="0" applyFont="1" applyFill="1" applyBorder="1" applyAlignment="1">
      <alignment wrapText="1"/>
    </xf>
    <xf numFmtId="0" fontId="6" fillId="0" borderId="26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wrapText="1"/>
    </xf>
    <xf numFmtId="49" fontId="6" fillId="0" borderId="26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1447689</xdr:colOff>
      <xdr:row>0</xdr:row>
      <xdr:rowOff>1104900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29714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J128"/>
  <sheetViews>
    <sheetView tabSelected="1" topLeftCell="A85" zoomScaleNormal="100" workbookViewId="0">
      <selection activeCell="J100" sqref="J100"/>
    </sheetView>
  </sheetViews>
  <sheetFormatPr defaultRowHeight="14.25"/>
  <cols>
    <col min="1" max="1" width="3.375" style="1" customWidth="1"/>
    <col min="2" max="2" width="21.25" style="1" customWidth="1"/>
    <col min="3" max="3" width="39.75" style="1" customWidth="1"/>
    <col min="4" max="4" width="22.875" style="1" customWidth="1"/>
    <col min="5" max="5" width="21.125" style="1" customWidth="1"/>
    <col min="6" max="6" width="17.375" style="1" customWidth="1"/>
    <col min="7" max="7" width="20.875" style="1" customWidth="1"/>
    <col min="8" max="8" width="19.5" style="1" customWidth="1"/>
    <col min="9" max="9" width="17.75" style="1" customWidth="1"/>
    <col min="10" max="10" width="26.125" style="1" customWidth="1"/>
    <col min="11" max="16384" width="9" style="1"/>
  </cols>
  <sheetData>
    <row r="1" spans="1:10" ht="93.75" customHeight="1"/>
    <row r="2" spans="1:10" s="3" customFormat="1">
      <c r="A2" s="2" t="s">
        <v>0</v>
      </c>
    </row>
    <row r="3" spans="1:10" s="3" customFormat="1"/>
    <row r="4" spans="1:10" s="3" customFormat="1" ht="28.15" customHeight="1">
      <c r="A4" s="4" t="s">
        <v>1</v>
      </c>
      <c r="B4" s="5"/>
      <c r="C4" s="5"/>
      <c r="D4" s="5"/>
      <c r="E4" s="5"/>
      <c r="F4" s="5"/>
      <c r="G4" s="124"/>
      <c r="H4" s="124"/>
      <c r="I4" s="124"/>
    </row>
    <row r="5" spans="1:10" s="3" customFormat="1" ht="24" customHeight="1">
      <c r="A5" s="6"/>
      <c r="B5" s="7"/>
      <c r="C5" s="7"/>
      <c r="D5" s="7"/>
      <c r="E5" s="7"/>
      <c r="F5" s="7"/>
      <c r="G5" s="125"/>
      <c r="H5" s="125"/>
      <c r="I5" s="125"/>
    </row>
    <row r="6" spans="1:10" s="3" customFormat="1" ht="22.9" customHeight="1">
      <c r="A6" s="126" t="s">
        <v>2</v>
      </c>
      <c r="B6" s="127"/>
      <c r="C6" s="127"/>
      <c r="D6" s="127"/>
      <c r="E6" s="127"/>
      <c r="F6" s="127"/>
      <c r="G6" s="127"/>
      <c r="H6" s="127"/>
      <c r="I6" s="128"/>
    </row>
    <row r="7" spans="1:10" s="3" customFormat="1" ht="25.9" customHeight="1" thickBot="1">
      <c r="A7" s="8"/>
      <c r="B7" s="9"/>
      <c r="C7" s="9"/>
      <c r="D7" s="9"/>
      <c r="E7" s="9"/>
      <c r="F7" s="9"/>
      <c r="G7" s="129"/>
      <c r="H7" s="129"/>
      <c r="I7" s="129"/>
    </row>
    <row r="8" spans="1:10" s="3" customFormat="1" ht="24">
      <c r="A8" s="10" t="s">
        <v>3</v>
      </c>
      <c r="B8" s="11" t="s">
        <v>4</v>
      </c>
      <c r="C8" s="12" t="s">
        <v>5</v>
      </c>
      <c r="D8" s="12" t="s">
        <v>6</v>
      </c>
      <c r="E8" s="13" t="s">
        <v>7</v>
      </c>
      <c r="F8" s="14" t="s">
        <v>8</v>
      </c>
      <c r="G8" s="13" t="s">
        <v>9</v>
      </c>
      <c r="H8" s="15" t="s">
        <v>10</v>
      </c>
      <c r="I8" s="15" t="s">
        <v>11</v>
      </c>
    </row>
    <row r="9" spans="1:10" s="3" customFormat="1" ht="28.15" customHeight="1">
      <c r="A9" s="130">
        <v>1</v>
      </c>
      <c r="B9" s="132" t="s">
        <v>12</v>
      </c>
      <c r="C9" s="16" t="s">
        <v>13</v>
      </c>
      <c r="D9" s="17">
        <v>107</v>
      </c>
      <c r="E9" s="18">
        <f>G9/D9</f>
        <v>64175.324485981306</v>
      </c>
      <c r="F9" s="19" t="s">
        <v>14</v>
      </c>
      <c r="G9" s="20">
        <f>6806677.72+60082</f>
        <v>6866759.7199999997</v>
      </c>
      <c r="H9" s="20">
        <f>6806677.72+60082</f>
        <v>6866759.7199999997</v>
      </c>
      <c r="I9" s="21">
        <f>4312422+51070</f>
        <v>4363492</v>
      </c>
    </row>
    <row r="10" spans="1:10" s="3" customFormat="1" ht="24" customHeight="1">
      <c r="A10" s="131"/>
      <c r="B10" s="133"/>
      <c r="C10" s="16" t="s">
        <v>15</v>
      </c>
      <c r="D10" s="17">
        <v>107</v>
      </c>
      <c r="E10" s="18">
        <v>5301.1508411214954</v>
      </c>
      <c r="F10" s="19" t="s">
        <v>14</v>
      </c>
      <c r="G10" s="20">
        <v>567223.14</v>
      </c>
      <c r="H10" s="20">
        <v>567223.14</v>
      </c>
      <c r="I10" s="21">
        <v>359368.5</v>
      </c>
    </row>
    <row r="11" spans="1:10" s="3" customFormat="1" ht="23.25" customHeight="1" thickBot="1">
      <c r="A11" s="131"/>
      <c r="B11" s="133"/>
      <c r="C11" s="22" t="s">
        <v>16</v>
      </c>
      <c r="D11" s="23">
        <v>107</v>
      </c>
      <c r="E11" s="18">
        <v>5301.1508411214954</v>
      </c>
      <c r="F11" s="24" t="s">
        <v>17</v>
      </c>
      <c r="G11" s="25">
        <v>567223.14</v>
      </c>
      <c r="H11" s="25">
        <v>567223.14</v>
      </c>
      <c r="I11" s="26">
        <v>359368.5</v>
      </c>
    </row>
    <row r="12" spans="1:10" s="3" customFormat="1" ht="24" customHeight="1" thickBot="1">
      <c r="A12" s="109" t="s">
        <v>18</v>
      </c>
      <c r="B12" s="110"/>
      <c r="C12" s="110"/>
      <c r="D12" s="110"/>
      <c r="E12" s="110"/>
      <c r="F12" s="111"/>
      <c r="G12" s="27">
        <f>SUM(G9:G11)</f>
        <v>8001205.9999999991</v>
      </c>
      <c r="H12" s="27">
        <f t="shared" ref="H12:I12" si="0">SUM(H9:H11)</f>
        <v>8001205.9999999991</v>
      </c>
      <c r="I12" s="28">
        <f t="shared" si="0"/>
        <v>5082229</v>
      </c>
      <c r="J12" s="97"/>
    </row>
    <row r="13" spans="1:10" ht="61.5" customHeight="1">
      <c r="A13" s="112">
        <v>2</v>
      </c>
      <c r="B13" s="115" t="s">
        <v>19</v>
      </c>
      <c r="C13" s="118" t="s">
        <v>20</v>
      </c>
      <c r="D13" s="29" t="s">
        <v>21</v>
      </c>
      <c r="E13" s="30" t="s">
        <v>7</v>
      </c>
      <c r="F13" s="120" t="s">
        <v>22</v>
      </c>
      <c r="G13" s="122">
        <v>25000</v>
      </c>
      <c r="H13" s="122">
        <v>25000</v>
      </c>
      <c r="I13" s="136">
        <v>25000</v>
      </c>
    </row>
    <row r="14" spans="1:10" ht="21.6" customHeight="1">
      <c r="A14" s="113"/>
      <c r="B14" s="116"/>
      <c r="C14" s="119"/>
      <c r="D14" s="17">
        <v>16</v>
      </c>
      <c r="E14" s="18">
        <v>1562.5</v>
      </c>
      <c r="F14" s="121"/>
      <c r="G14" s="123"/>
      <c r="H14" s="123"/>
      <c r="I14" s="137"/>
    </row>
    <row r="15" spans="1:10" ht="18.600000000000001" customHeight="1">
      <c r="A15" s="113"/>
      <c r="B15" s="116"/>
      <c r="C15" s="32" t="s">
        <v>23</v>
      </c>
      <c r="D15" s="33">
        <v>10</v>
      </c>
      <c r="E15" s="34">
        <v>2500</v>
      </c>
      <c r="F15" s="35">
        <v>302</v>
      </c>
      <c r="G15" s="36">
        <v>25000</v>
      </c>
      <c r="H15" s="36">
        <v>25000</v>
      </c>
      <c r="I15" s="37">
        <v>25000</v>
      </c>
    </row>
    <row r="16" spans="1:10" ht="19.899999999999999" customHeight="1">
      <c r="A16" s="113"/>
      <c r="B16" s="116"/>
      <c r="C16" s="32" t="s">
        <v>24</v>
      </c>
      <c r="D16" s="33">
        <v>8</v>
      </c>
      <c r="E16" s="34">
        <v>2500</v>
      </c>
      <c r="F16" s="35">
        <v>302</v>
      </c>
      <c r="G16" s="36">
        <v>20000</v>
      </c>
      <c r="H16" s="36">
        <v>20000</v>
      </c>
      <c r="I16" s="37">
        <v>20000</v>
      </c>
    </row>
    <row r="17" spans="1:10" ht="20.45" customHeight="1">
      <c r="A17" s="113"/>
      <c r="B17" s="116"/>
      <c r="C17" s="32" t="s">
        <v>25</v>
      </c>
      <c r="D17" s="33">
        <v>3</v>
      </c>
      <c r="E17" s="34">
        <v>3633.33</v>
      </c>
      <c r="F17" s="38">
        <v>470</v>
      </c>
      <c r="G17" s="36">
        <v>10900</v>
      </c>
      <c r="H17" s="36">
        <v>10900</v>
      </c>
      <c r="I17" s="37">
        <v>10900</v>
      </c>
    </row>
    <row r="18" spans="1:10" ht="27" customHeight="1">
      <c r="A18" s="113"/>
      <c r="B18" s="116"/>
      <c r="C18" s="39" t="s">
        <v>26</v>
      </c>
      <c r="D18" s="33">
        <v>20</v>
      </c>
      <c r="E18" s="34">
        <v>500</v>
      </c>
      <c r="F18" s="40">
        <v>470</v>
      </c>
      <c r="G18" s="36">
        <v>10000</v>
      </c>
      <c r="H18" s="36">
        <v>10000</v>
      </c>
      <c r="I18" s="37">
        <v>10000</v>
      </c>
    </row>
    <row r="19" spans="1:10" ht="24" customHeight="1" thickBot="1">
      <c r="A19" s="114"/>
      <c r="B19" s="117"/>
      <c r="C19" s="41" t="s">
        <v>27</v>
      </c>
      <c r="D19" s="8"/>
      <c r="E19" s="42"/>
      <c r="F19" s="43"/>
      <c r="G19" s="44"/>
      <c r="H19" s="44"/>
      <c r="I19" s="45"/>
    </row>
    <row r="20" spans="1:10" ht="24" customHeight="1" thickBot="1">
      <c r="A20" s="109" t="s">
        <v>28</v>
      </c>
      <c r="B20" s="110"/>
      <c r="C20" s="110"/>
      <c r="D20" s="110"/>
      <c r="E20" s="110"/>
      <c r="F20" s="111"/>
      <c r="G20" s="27">
        <f>SUM(G13:G19)</f>
        <v>90900</v>
      </c>
      <c r="H20" s="27">
        <f t="shared" ref="H20:I20" si="1">SUM(H13:H19)</f>
        <v>90900</v>
      </c>
      <c r="I20" s="28">
        <f t="shared" si="1"/>
        <v>90900</v>
      </c>
    </row>
    <row r="21" spans="1:10" s="3" customFormat="1" ht="45" customHeight="1">
      <c r="A21" s="131">
        <v>3</v>
      </c>
      <c r="B21" s="133" t="s">
        <v>29</v>
      </c>
      <c r="C21" s="239" t="s">
        <v>30</v>
      </c>
      <c r="D21" s="240"/>
      <c r="E21" s="241"/>
      <c r="F21" s="242" t="s">
        <v>31</v>
      </c>
      <c r="G21" s="243">
        <f>30000-5000</f>
        <v>25000</v>
      </c>
      <c r="H21" s="243">
        <f>30000-5000</f>
        <v>25000</v>
      </c>
      <c r="I21" s="244">
        <f>30000-5000</f>
        <v>25000</v>
      </c>
      <c r="J21" s="102"/>
    </row>
    <row r="22" spans="1:10" s="3" customFormat="1" ht="34.9" customHeight="1">
      <c r="A22" s="131"/>
      <c r="B22" s="133"/>
      <c r="C22" s="138" t="s">
        <v>32</v>
      </c>
      <c r="D22" s="139"/>
      <c r="E22" s="140"/>
      <c r="F22" s="99">
        <v>430</v>
      </c>
      <c r="G22" s="36">
        <v>10000</v>
      </c>
      <c r="H22" s="36">
        <v>10000</v>
      </c>
      <c r="I22" s="37">
        <v>10000</v>
      </c>
    </row>
    <row r="23" spans="1:10" s="3" customFormat="1" ht="30" customHeight="1">
      <c r="A23" s="131"/>
      <c r="B23" s="133"/>
      <c r="C23" s="138" t="s">
        <v>33</v>
      </c>
      <c r="D23" s="139"/>
      <c r="E23" s="140"/>
      <c r="F23" s="99">
        <v>439</v>
      </c>
      <c r="G23" s="36">
        <v>70000</v>
      </c>
      <c r="H23" s="36">
        <v>70000</v>
      </c>
      <c r="I23" s="37">
        <v>70000</v>
      </c>
    </row>
    <row r="24" spans="1:10" s="3" customFormat="1" ht="27.6" customHeight="1">
      <c r="A24" s="131"/>
      <c r="B24" s="133"/>
      <c r="C24" s="138" t="s">
        <v>34</v>
      </c>
      <c r="D24" s="139"/>
      <c r="E24" s="140"/>
      <c r="F24" s="99">
        <v>438</v>
      </c>
      <c r="G24" s="36">
        <v>18000</v>
      </c>
      <c r="H24" s="36">
        <v>18000</v>
      </c>
      <c r="I24" s="37">
        <v>18000</v>
      </c>
    </row>
    <row r="25" spans="1:10" s="3" customFormat="1" ht="25.15" customHeight="1">
      <c r="A25" s="131"/>
      <c r="B25" s="133"/>
      <c r="C25" s="141" t="s">
        <v>35</v>
      </c>
      <c r="D25" s="49" t="s">
        <v>36</v>
      </c>
      <c r="E25" s="50" t="s">
        <v>37</v>
      </c>
      <c r="F25" s="150">
        <v>441</v>
      </c>
      <c r="G25" s="152">
        <v>10000</v>
      </c>
      <c r="H25" s="152">
        <v>10000</v>
      </c>
      <c r="I25" s="134">
        <v>10000</v>
      </c>
    </row>
    <row r="26" spans="1:10" s="3" customFormat="1" ht="24" customHeight="1">
      <c r="A26" s="131"/>
      <c r="B26" s="133"/>
      <c r="C26" s="142"/>
      <c r="D26" s="51">
        <v>3</v>
      </c>
      <c r="E26" s="52">
        <v>3333.33</v>
      </c>
      <c r="F26" s="151"/>
      <c r="G26" s="153"/>
      <c r="H26" s="153"/>
      <c r="I26" s="135"/>
    </row>
    <row r="27" spans="1:10" s="3" customFormat="1" ht="23.45" customHeight="1">
      <c r="A27" s="131"/>
      <c r="B27" s="133"/>
      <c r="C27" s="138" t="s">
        <v>38</v>
      </c>
      <c r="D27" s="139"/>
      <c r="E27" s="140"/>
      <c r="F27" s="99">
        <v>461</v>
      </c>
      <c r="G27" s="36">
        <v>5000</v>
      </c>
      <c r="H27" s="36">
        <v>5000</v>
      </c>
      <c r="I27" s="37">
        <v>5000</v>
      </c>
    </row>
    <row r="28" spans="1:10" s="3" customFormat="1" ht="24.6" customHeight="1" thickBot="1">
      <c r="A28" s="131"/>
      <c r="B28" s="133"/>
      <c r="C28" s="143" t="s">
        <v>27</v>
      </c>
      <c r="D28" s="144"/>
      <c r="E28" s="145"/>
      <c r="F28" s="101">
        <v>430</v>
      </c>
      <c r="G28" s="25"/>
      <c r="H28" s="25"/>
      <c r="I28" s="45"/>
    </row>
    <row r="29" spans="1:10" s="3" customFormat="1" ht="24.6" customHeight="1" thickBot="1">
      <c r="A29" s="109" t="s">
        <v>39</v>
      </c>
      <c r="B29" s="110"/>
      <c r="C29" s="110"/>
      <c r="D29" s="110"/>
      <c r="E29" s="110"/>
      <c r="F29" s="111"/>
      <c r="G29" s="27">
        <f>SUM(G21:G28)</f>
        <v>138000</v>
      </c>
      <c r="H29" s="27">
        <f t="shared" ref="H29:I29" si="2">SUM(H21:H28)</f>
        <v>138000</v>
      </c>
      <c r="I29" s="28">
        <f t="shared" si="2"/>
        <v>138000</v>
      </c>
    </row>
    <row r="30" spans="1:10" ht="39.6" customHeight="1">
      <c r="A30" s="93">
        <v>4</v>
      </c>
      <c r="B30" s="53" t="s">
        <v>40</v>
      </c>
      <c r="C30" s="146" t="s">
        <v>41</v>
      </c>
      <c r="D30" s="148" t="s">
        <v>42</v>
      </c>
      <c r="E30" s="149"/>
      <c r="F30" s="94">
        <v>421</v>
      </c>
      <c r="G30" s="46">
        <v>90000</v>
      </c>
      <c r="H30" s="46">
        <v>90000</v>
      </c>
      <c r="I30" s="47">
        <v>90000</v>
      </c>
    </row>
    <row r="31" spans="1:10" ht="24" customHeight="1">
      <c r="A31" s="54"/>
      <c r="B31" s="53"/>
      <c r="C31" s="147"/>
      <c r="D31" s="228" t="s">
        <v>43</v>
      </c>
      <c r="E31" s="237"/>
      <c r="F31" s="238">
        <v>606</v>
      </c>
      <c r="G31" s="230">
        <v>124475</v>
      </c>
      <c r="H31" s="230">
        <v>124475</v>
      </c>
      <c r="I31" s="231">
        <v>124475</v>
      </c>
      <c r="J31" s="103"/>
    </row>
    <row r="32" spans="1:10" ht="21" customHeight="1">
      <c r="A32" s="54"/>
      <c r="B32" s="53"/>
      <c r="C32" s="157" t="s">
        <v>44</v>
      </c>
      <c r="D32" s="158" t="s">
        <v>45</v>
      </c>
      <c r="E32" s="159"/>
      <c r="F32" s="48">
        <v>440</v>
      </c>
      <c r="G32" s="36">
        <v>695030</v>
      </c>
      <c r="H32" s="36">
        <v>695030</v>
      </c>
      <c r="I32" s="37">
        <v>695030</v>
      </c>
    </row>
    <row r="33" spans="1:10" ht="31.15" customHeight="1">
      <c r="A33" s="54"/>
      <c r="B33" s="53"/>
      <c r="C33" s="146"/>
      <c r="D33" s="158" t="s">
        <v>46</v>
      </c>
      <c r="E33" s="159"/>
      <c r="F33" s="48">
        <v>426</v>
      </c>
      <c r="G33" s="36">
        <v>144500</v>
      </c>
      <c r="H33" s="36">
        <v>144500</v>
      </c>
      <c r="I33" s="37">
        <v>144500</v>
      </c>
    </row>
    <row r="34" spans="1:10" ht="22.9" customHeight="1">
      <c r="A34" s="54"/>
      <c r="B34" s="53"/>
      <c r="C34" s="146"/>
      <c r="D34" s="158" t="s">
        <v>47</v>
      </c>
      <c r="E34" s="159"/>
      <c r="F34" s="99">
        <v>430</v>
      </c>
      <c r="G34" s="36">
        <v>8493</v>
      </c>
      <c r="H34" s="36">
        <v>8493</v>
      </c>
      <c r="I34" s="37">
        <v>8493</v>
      </c>
    </row>
    <row r="35" spans="1:10" ht="20.45" customHeight="1">
      <c r="A35" s="54"/>
      <c r="B35" s="53"/>
      <c r="C35" s="147"/>
      <c r="D35" s="160" t="s">
        <v>27</v>
      </c>
      <c r="E35" s="161"/>
      <c r="F35" s="100"/>
      <c r="G35" s="36"/>
      <c r="H35" s="36"/>
      <c r="I35" s="37"/>
    </row>
    <row r="36" spans="1:10" ht="20.45" customHeight="1">
      <c r="A36" s="54"/>
      <c r="B36" s="53"/>
      <c r="C36" s="162" t="s">
        <v>48</v>
      </c>
      <c r="D36" s="163"/>
      <c r="E36" s="164"/>
      <c r="F36" s="99">
        <v>430</v>
      </c>
      <c r="G36" s="36">
        <v>25000</v>
      </c>
      <c r="H36" s="36">
        <v>25000</v>
      </c>
      <c r="I36" s="37">
        <v>25000</v>
      </c>
    </row>
    <row r="37" spans="1:10" ht="30.6" customHeight="1">
      <c r="A37" s="54"/>
      <c r="B37" s="53"/>
      <c r="C37" s="154" t="s">
        <v>49</v>
      </c>
      <c r="D37" s="155"/>
      <c r="E37" s="156"/>
      <c r="F37" s="99">
        <v>427</v>
      </c>
      <c r="G37" s="36">
        <v>8500</v>
      </c>
      <c r="H37" s="36">
        <v>8500</v>
      </c>
      <c r="I37" s="37">
        <v>8500</v>
      </c>
    </row>
    <row r="38" spans="1:10" ht="22.15" customHeight="1">
      <c r="A38" s="54"/>
      <c r="B38" s="53"/>
      <c r="C38" s="154" t="s">
        <v>50</v>
      </c>
      <c r="D38" s="155"/>
      <c r="E38" s="156"/>
      <c r="F38" s="99">
        <v>436</v>
      </c>
      <c r="G38" s="36"/>
      <c r="H38" s="36"/>
      <c r="I38" s="37"/>
    </row>
    <row r="39" spans="1:10" ht="22.9" customHeight="1">
      <c r="A39" s="54"/>
      <c r="B39" s="53"/>
      <c r="C39" s="154" t="s">
        <v>51</v>
      </c>
      <c r="D39" s="155"/>
      <c r="E39" s="156"/>
      <c r="F39" s="99">
        <v>430</v>
      </c>
      <c r="G39" s="36">
        <v>1000</v>
      </c>
      <c r="H39" s="36">
        <v>1000</v>
      </c>
      <c r="I39" s="37">
        <v>1000</v>
      </c>
    </row>
    <row r="40" spans="1:10" ht="23.25" customHeight="1">
      <c r="A40" s="54"/>
      <c r="B40" s="53"/>
      <c r="C40" s="157" t="s">
        <v>52</v>
      </c>
      <c r="D40" s="154" t="s">
        <v>53</v>
      </c>
      <c r="E40" s="156"/>
      <c r="F40" s="99">
        <v>430</v>
      </c>
      <c r="G40" s="36">
        <v>3000</v>
      </c>
      <c r="H40" s="36">
        <v>3000</v>
      </c>
      <c r="I40" s="37">
        <v>3000</v>
      </c>
    </row>
    <row r="41" spans="1:10" ht="21.6" customHeight="1">
      <c r="A41" s="54"/>
      <c r="B41" s="53"/>
      <c r="C41" s="146"/>
      <c r="D41" s="154" t="s">
        <v>54</v>
      </c>
      <c r="E41" s="156"/>
      <c r="F41" s="99">
        <v>421</v>
      </c>
      <c r="G41" s="36">
        <v>10000</v>
      </c>
      <c r="H41" s="36">
        <v>10000</v>
      </c>
      <c r="I41" s="37">
        <v>10000</v>
      </c>
    </row>
    <row r="42" spans="1:10" ht="20.45" customHeight="1">
      <c r="A42" s="54"/>
      <c r="B42" s="53"/>
      <c r="C42" s="146"/>
      <c r="D42" s="158" t="s">
        <v>55</v>
      </c>
      <c r="E42" s="159"/>
      <c r="F42" s="99">
        <v>430</v>
      </c>
      <c r="G42" s="36">
        <v>500</v>
      </c>
      <c r="H42" s="36">
        <v>500</v>
      </c>
      <c r="I42" s="37">
        <v>500</v>
      </c>
    </row>
    <row r="43" spans="1:10" ht="20.45" customHeight="1">
      <c r="A43" s="54"/>
      <c r="B43" s="53"/>
      <c r="C43" s="146"/>
      <c r="D43" s="228" t="s">
        <v>56</v>
      </c>
      <c r="E43" s="164"/>
      <c r="F43" s="229">
        <v>443</v>
      </c>
      <c r="G43" s="230">
        <f>2500+1000</f>
        <v>3500</v>
      </c>
      <c r="H43" s="230">
        <f>2500+1000</f>
        <v>3500</v>
      </c>
      <c r="I43" s="231">
        <f>2500+1000</f>
        <v>3500</v>
      </c>
      <c r="J43" s="103"/>
    </row>
    <row r="44" spans="1:10" ht="22.9" customHeight="1">
      <c r="A44" s="165"/>
      <c r="B44" s="166"/>
      <c r="C44" s="147"/>
      <c r="D44" s="158" t="s">
        <v>57</v>
      </c>
      <c r="E44" s="161"/>
      <c r="F44" s="99">
        <v>427</v>
      </c>
      <c r="G44" s="36">
        <v>5000</v>
      </c>
      <c r="H44" s="36">
        <v>5000</v>
      </c>
      <c r="I44" s="37">
        <v>5000</v>
      </c>
    </row>
    <row r="45" spans="1:10" ht="22.9" customHeight="1">
      <c r="A45" s="165"/>
      <c r="B45" s="166"/>
      <c r="C45" s="162" t="s">
        <v>105</v>
      </c>
      <c r="D45" s="232"/>
      <c r="E45" s="233"/>
      <c r="F45" s="234">
        <v>606</v>
      </c>
      <c r="G45" s="235">
        <v>244500</v>
      </c>
      <c r="H45" s="235">
        <v>244500</v>
      </c>
      <c r="I45" s="236">
        <v>244500</v>
      </c>
      <c r="J45" s="103"/>
    </row>
    <row r="46" spans="1:10" ht="22.9" customHeight="1" thickBot="1">
      <c r="A46" s="165"/>
      <c r="B46" s="166"/>
      <c r="C46" s="167" t="s">
        <v>58</v>
      </c>
      <c r="D46" s="168"/>
      <c r="E46" s="169"/>
      <c r="F46" s="101">
        <v>430</v>
      </c>
      <c r="G46" s="44">
        <v>118100</v>
      </c>
      <c r="H46" s="44">
        <v>118100</v>
      </c>
      <c r="I46" s="45">
        <v>118100</v>
      </c>
    </row>
    <row r="47" spans="1:10" ht="22.9" customHeight="1" thickBot="1">
      <c r="A47" s="170" t="s">
        <v>59</v>
      </c>
      <c r="B47" s="171"/>
      <c r="C47" s="171"/>
      <c r="D47" s="171"/>
      <c r="E47" s="171"/>
      <c r="F47" s="172"/>
      <c r="G47" s="55">
        <f>SUM(G30:G46)</f>
        <v>1481598</v>
      </c>
      <c r="H47" s="55">
        <f t="shared" ref="H47:I47" si="3">SUM(H30:H46)</f>
        <v>1481598</v>
      </c>
      <c r="I47" s="56">
        <f t="shared" si="3"/>
        <v>1481598</v>
      </c>
    </row>
    <row r="48" spans="1:10" ht="27" customHeight="1">
      <c r="A48" s="173">
        <v>5</v>
      </c>
      <c r="B48" s="176" t="s">
        <v>60</v>
      </c>
      <c r="C48" s="118" t="s">
        <v>61</v>
      </c>
      <c r="D48" s="57" t="s">
        <v>62</v>
      </c>
      <c r="E48" s="58" t="s">
        <v>37</v>
      </c>
      <c r="F48" s="59">
        <v>441</v>
      </c>
      <c r="G48" s="60">
        <f>60000+20000</f>
        <v>80000</v>
      </c>
      <c r="H48" s="60">
        <f t="shared" ref="H48:I48" si="4">60000+20000</f>
        <v>80000</v>
      </c>
      <c r="I48" s="61">
        <f t="shared" si="4"/>
        <v>80000</v>
      </c>
    </row>
    <row r="49" spans="1:10" ht="28.5" customHeight="1">
      <c r="A49" s="174"/>
      <c r="B49" s="177"/>
      <c r="C49" s="142"/>
      <c r="D49" s="51">
        <v>250</v>
      </c>
      <c r="E49" s="52">
        <v>320</v>
      </c>
      <c r="F49" s="94">
        <v>430</v>
      </c>
      <c r="G49" s="62"/>
      <c r="H49" s="62"/>
      <c r="I49" s="63"/>
    </row>
    <row r="50" spans="1:10" ht="28.5" customHeight="1">
      <c r="A50" s="174"/>
      <c r="B50" s="177"/>
      <c r="C50" s="179" t="s">
        <v>63</v>
      </c>
      <c r="D50" s="181">
        <v>10</v>
      </c>
      <c r="E50" s="183">
        <v>1000</v>
      </c>
      <c r="F50" s="38">
        <v>442</v>
      </c>
      <c r="G50" s="36">
        <v>10000</v>
      </c>
      <c r="H50" s="36">
        <v>10000</v>
      </c>
      <c r="I50" s="37">
        <v>10000</v>
      </c>
    </row>
    <row r="51" spans="1:10" ht="33" customHeight="1" thickBot="1">
      <c r="A51" s="175"/>
      <c r="B51" s="178"/>
      <c r="C51" s="180"/>
      <c r="D51" s="182"/>
      <c r="E51" s="182"/>
      <c r="F51" s="96">
        <v>430</v>
      </c>
      <c r="G51" s="64"/>
      <c r="H51" s="64"/>
      <c r="I51" s="65"/>
    </row>
    <row r="52" spans="1:10" ht="22.9" customHeight="1" thickBot="1">
      <c r="A52" s="170" t="s">
        <v>64</v>
      </c>
      <c r="B52" s="171"/>
      <c r="C52" s="171"/>
      <c r="D52" s="171"/>
      <c r="E52" s="171"/>
      <c r="F52" s="172"/>
      <c r="G52" s="55">
        <f>SUM(G48:G51)</f>
        <v>90000</v>
      </c>
      <c r="H52" s="55">
        <f t="shared" ref="H52:I52" si="5">SUM(H48:H51)</f>
        <v>90000</v>
      </c>
      <c r="I52" s="56">
        <f t="shared" si="5"/>
        <v>90000</v>
      </c>
    </row>
    <row r="53" spans="1:10" s="3" customFormat="1" ht="25.5" customHeight="1">
      <c r="A53" s="184">
        <v>6</v>
      </c>
      <c r="B53" s="176" t="s">
        <v>65</v>
      </c>
      <c r="C53" s="245" t="s">
        <v>102</v>
      </c>
      <c r="D53" s="246" t="s">
        <v>66</v>
      </c>
      <c r="E53" s="247" t="s">
        <v>37</v>
      </c>
      <c r="F53" s="248">
        <v>430</v>
      </c>
      <c r="G53" s="249">
        <f>136000-1000</f>
        <v>135000</v>
      </c>
      <c r="H53" s="249">
        <f>136000-1000</f>
        <v>135000</v>
      </c>
      <c r="I53" s="250">
        <f>136000-1000</f>
        <v>135000</v>
      </c>
      <c r="J53" s="108"/>
    </row>
    <row r="54" spans="1:10" s="3" customFormat="1" ht="22.15" customHeight="1">
      <c r="A54" s="131"/>
      <c r="B54" s="133"/>
      <c r="C54" s="251"/>
      <c r="D54" s="252">
        <v>30</v>
      </c>
      <c r="E54" s="253">
        <f>G58/D54</f>
        <v>5283.333333333333</v>
      </c>
      <c r="F54" s="254"/>
      <c r="G54" s="255"/>
      <c r="H54" s="255"/>
      <c r="I54" s="256"/>
      <c r="J54" s="108"/>
    </row>
    <row r="55" spans="1:10" s="3" customFormat="1" ht="22.15" customHeight="1">
      <c r="A55" s="131"/>
      <c r="B55" s="133"/>
      <c r="C55" s="251"/>
      <c r="D55" s="257"/>
      <c r="E55" s="258"/>
      <c r="F55" s="259">
        <v>439</v>
      </c>
      <c r="G55" s="260">
        <v>20000</v>
      </c>
      <c r="H55" s="260">
        <v>20000</v>
      </c>
      <c r="I55" s="261">
        <v>20000</v>
      </c>
    </row>
    <row r="56" spans="1:10" s="3" customFormat="1" ht="22.15" customHeight="1">
      <c r="A56" s="131"/>
      <c r="B56" s="133"/>
      <c r="C56" s="262"/>
      <c r="D56" s="263"/>
      <c r="E56" s="263"/>
      <c r="F56" s="264">
        <v>303</v>
      </c>
      <c r="G56" s="260">
        <v>3500</v>
      </c>
      <c r="H56" s="260">
        <v>3500</v>
      </c>
      <c r="I56" s="261">
        <v>3500</v>
      </c>
    </row>
    <row r="57" spans="1:10" s="3" customFormat="1" ht="18.75" customHeight="1" thickBot="1">
      <c r="A57" s="185"/>
      <c r="B57" s="186"/>
      <c r="C57" s="66" t="s">
        <v>27</v>
      </c>
      <c r="D57" s="67"/>
      <c r="E57" s="68"/>
      <c r="F57" s="69"/>
      <c r="G57" s="70"/>
      <c r="H57" s="70"/>
      <c r="I57" s="71"/>
    </row>
    <row r="58" spans="1:10" s="3" customFormat="1" ht="24" customHeight="1" thickBot="1">
      <c r="A58" s="206" t="s">
        <v>67</v>
      </c>
      <c r="B58" s="207"/>
      <c r="C58" s="207"/>
      <c r="D58" s="207"/>
      <c r="E58" s="207"/>
      <c r="F58" s="208"/>
      <c r="G58" s="72">
        <f>SUM(G53:G57)</f>
        <v>158500</v>
      </c>
      <c r="H58" s="72">
        <f t="shared" ref="H58:I58" si="6">SUM(H53:H57)</f>
        <v>158500</v>
      </c>
      <c r="I58" s="73">
        <f t="shared" si="6"/>
        <v>158500</v>
      </c>
    </row>
    <row r="59" spans="1:10" ht="32.25" customHeight="1">
      <c r="A59" s="165">
        <v>7</v>
      </c>
      <c r="B59" s="133" t="s">
        <v>68</v>
      </c>
      <c r="C59" s="209" t="s">
        <v>69</v>
      </c>
      <c r="D59" s="210"/>
      <c r="E59" s="211"/>
      <c r="F59" s="74" t="s">
        <v>70</v>
      </c>
      <c r="G59" s="46">
        <v>1500</v>
      </c>
      <c r="H59" s="46">
        <v>1500</v>
      </c>
      <c r="I59" s="47">
        <v>1500</v>
      </c>
    </row>
    <row r="60" spans="1:10" ht="32.25" customHeight="1" thickBot="1">
      <c r="A60" s="165"/>
      <c r="B60" s="133"/>
      <c r="C60" s="239" t="s">
        <v>103</v>
      </c>
      <c r="D60" s="240"/>
      <c r="E60" s="241"/>
      <c r="F60" s="265" t="s">
        <v>104</v>
      </c>
      <c r="G60" s="235">
        <v>5000</v>
      </c>
      <c r="H60" s="235">
        <v>5000</v>
      </c>
      <c r="I60" s="236">
        <v>5000</v>
      </c>
      <c r="J60" s="104"/>
    </row>
    <row r="61" spans="1:10" ht="24.75" customHeight="1" thickBot="1">
      <c r="A61" s="109" t="s">
        <v>71</v>
      </c>
      <c r="B61" s="110"/>
      <c r="C61" s="110"/>
      <c r="D61" s="110"/>
      <c r="E61" s="110"/>
      <c r="F61" s="111"/>
      <c r="G61" s="27">
        <f>SUM(G59:G60)</f>
        <v>6500</v>
      </c>
      <c r="H61" s="27">
        <f t="shared" ref="H61:I61" si="7">SUM(H59:H60)</f>
        <v>6500</v>
      </c>
      <c r="I61" s="28">
        <f t="shared" si="7"/>
        <v>6500</v>
      </c>
    </row>
    <row r="62" spans="1:10" ht="22.9" customHeight="1" thickBot="1">
      <c r="A62" s="187" t="s">
        <v>72</v>
      </c>
      <c r="B62" s="188"/>
      <c r="C62" s="188"/>
      <c r="D62" s="188"/>
      <c r="E62" s="188"/>
      <c r="F62" s="189"/>
      <c r="G62" s="75">
        <f>G12+G20+G29+G47+G52+G58+G61</f>
        <v>9966704</v>
      </c>
      <c r="H62" s="75">
        <f t="shared" ref="H62:I62" si="8">H12+H20+H29+H47+H52+H58+H61</f>
        <v>9966704</v>
      </c>
      <c r="I62" s="76">
        <f t="shared" si="8"/>
        <v>7047727</v>
      </c>
      <c r="J62" s="97"/>
    </row>
    <row r="63" spans="1:10" ht="22.9" customHeight="1">
      <c r="A63" s="190"/>
      <c r="B63" s="125"/>
      <c r="C63" s="125"/>
      <c r="D63" s="125"/>
      <c r="E63" s="125"/>
      <c r="F63" s="125"/>
      <c r="G63" s="125"/>
      <c r="H63" s="125"/>
      <c r="I63" s="191"/>
    </row>
    <row r="64" spans="1:10" ht="22.9" customHeight="1">
      <c r="A64" s="192" t="s">
        <v>73</v>
      </c>
      <c r="B64" s="127"/>
      <c r="C64" s="127"/>
      <c r="D64" s="127"/>
      <c r="E64" s="127"/>
      <c r="F64" s="127"/>
      <c r="G64" s="127"/>
      <c r="H64" s="127"/>
      <c r="I64" s="193"/>
    </row>
    <row r="65" spans="1:9" s="80" customFormat="1" ht="22.9" customHeight="1" thickBot="1">
      <c r="A65" s="77"/>
      <c r="B65" s="78"/>
      <c r="C65" s="78"/>
      <c r="D65" s="78"/>
      <c r="E65" s="78"/>
      <c r="F65" s="78"/>
      <c r="G65" s="78"/>
      <c r="H65" s="78"/>
      <c r="I65" s="79"/>
    </row>
    <row r="66" spans="1:9" ht="25.9" customHeight="1">
      <c r="A66" s="81" t="s">
        <v>3</v>
      </c>
      <c r="B66" s="11" t="s">
        <v>4</v>
      </c>
      <c r="C66" s="194" t="s">
        <v>74</v>
      </c>
      <c r="D66" s="195"/>
      <c r="E66" s="196"/>
      <c r="F66" s="14" t="s">
        <v>8</v>
      </c>
      <c r="G66" s="13" t="s">
        <v>9</v>
      </c>
      <c r="H66" s="15" t="s">
        <v>10</v>
      </c>
      <c r="I66" s="15" t="s">
        <v>11</v>
      </c>
    </row>
    <row r="67" spans="1:9" ht="35.25" customHeight="1">
      <c r="A67" s="130">
        <v>1</v>
      </c>
      <c r="B67" s="132" t="s">
        <v>75</v>
      </c>
      <c r="C67" s="197" t="s">
        <v>76</v>
      </c>
      <c r="D67" s="198"/>
      <c r="E67" s="199"/>
      <c r="F67" s="99">
        <v>430</v>
      </c>
      <c r="G67" s="36">
        <v>15000</v>
      </c>
      <c r="H67" s="36">
        <v>15000</v>
      </c>
      <c r="I67" s="37">
        <v>15000</v>
      </c>
    </row>
    <row r="68" spans="1:9" ht="35.25" customHeight="1">
      <c r="A68" s="131"/>
      <c r="B68" s="133"/>
      <c r="C68" s="200"/>
      <c r="D68" s="201"/>
      <c r="E68" s="202"/>
      <c r="F68" s="48">
        <v>439</v>
      </c>
      <c r="G68" s="44">
        <v>698030</v>
      </c>
      <c r="H68" s="44">
        <v>698030</v>
      </c>
      <c r="I68" s="45">
        <v>698030</v>
      </c>
    </row>
    <row r="69" spans="1:9" ht="34.5" customHeight="1" thickBot="1">
      <c r="A69" s="131"/>
      <c r="B69" s="133"/>
      <c r="C69" s="203" t="s">
        <v>27</v>
      </c>
      <c r="D69" s="204"/>
      <c r="E69" s="205"/>
      <c r="F69" s="48"/>
      <c r="G69" s="44"/>
      <c r="H69" s="44"/>
      <c r="I69" s="45"/>
    </row>
    <row r="70" spans="1:9" ht="22.9" customHeight="1" thickBot="1">
      <c r="A70" s="187" t="s">
        <v>77</v>
      </c>
      <c r="B70" s="188"/>
      <c r="C70" s="188"/>
      <c r="D70" s="188"/>
      <c r="E70" s="188"/>
      <c r="F70" s="189"/>
      <c r="G70" s="75">
        <f>SUM(G67:G69)</f>
        <v>713030</v>
      </c>
      <c r="H70" s="75">
        <f t="shared" ref="H70:I70" si="9">SUM(H67:H69)</f>
        <v>713030</v>
      </c>
      <c r="I70" s="76">
        <f t="shared" si="9"/>
        <v>713030</v>
      </c>
    </row>
    <row r="71" spans="1:9" ht="22.9" customHeight="1">
      <c r="A71" s="216"/>
      <c r="B71" s="217"/>
      <c r="C71" s="217"/>
      <c r="D71" s="217"/>
      <c r="E71" s="217"/>
      <c r="F71" s="217"/>
      <c r="G71" s="217"/>
      <c r="H71" s="217"/>
      <c r="I71" s="218"/>
    </row>
    <row r="72" spans="1:9" s="3" customFormat="1" ht="22.9" customHeight="1">
      <c r="A72" s="192" t="s">
        <v>78</v>
      </c>
      <c r="B72" s="127"/>
      <c r="C72" s="127"/>
      <c r="D72" s="127"/>
      <c r="E72" s="127"/>
      <c r="F72" s="127"/>
      <c r="G72" s="127"/>
      <c r="H72" s="127"/>
      <c r="I72" s="193"/>
    </row>
    <row r="73" spans="1:9" s="3" customFormat="1" ht="22.9" customHeight="1" thickBot="1">
      <c r="A73" s="219"/>
      <c r="B73" s="129"/>
      <c r="C73" s="129"/>
      <c r="D73" s="129"/>
      <c r="E73" s="129"/>
      <c r="F73" s="129"/>
      <c r="G73" s="129"/>
      <c r="H73" s="129"/>
      <c r="I73" s="220"/>
    </row>
    <row r="74" spans="1:9" s="3" customFormat="1" ht="30" customHeight="1">
      <c r="A74" s="221" t="s">
        <v>3</v>
      </c>
      <c r="B74" s="223" t="s">
        <v>4</v>
      </c>
      <c r="C74" s="223" t="s">
        <v>79</v>
      </c>
      <c r="D74" s="225" t="s">
        <v>8</v>
      </c>
      <c r="E74" s="226"/>
      <c r="F74" s="227"/>
      <c r="G74" s="223" t="s">
        <v>9</v>
      </c>
      <c r="H74" s="212" t="s">
        <v>10</v>
      </c>
      <c r="I74" s="212" t="s">
        <v>11</v>
      </c>
    </row>
    <row r="75" spans="1:9" s="3" customFormat="1" ht="25.5" customHeight="1">
      <c r="A75" s="222"/>
      <c r="B75" s="224"/>
      <c r="C75" s="224"/>
      <c r="D75" s="82">
        <v>430</v>
      </c>
      <c r="E75" s="82">
        <v>439</v>
      </c>
      <c r="F75" s="82">
        <v>606</v>
      </c>
      <c r="G75" s="224"/>
      <c r="H75" s="213"/>
      <c r="I75" s="213"/>
    </row>
    <row r="76" spans="1:9" s="3" customFormat="1" ht="49.5" customHeight="1">
      <c r="A76" s="130">
        <v>1</v>
      </c>
      <c r="B76" s="132" t="s">
        <v>80</v>
      </c>
      <c r="C76" s="39" t="s">
        <v>81</v>
      </c>
      <c r="D76" s="83">
        <v>80000</v>
      </c>
      <c r="E76" s="34">
        <v>0</v>
      </c>
      <c r="F76" s="34">
        <v>0</v>
      </c>
      <c r="G76" s="36">
        <v>80000</v>
      </c>
      <c r="H76" s="36">
        <v>80000</v>
      </c>
      <c r="I76" s="37">
        <v>80000</v>
      </c>
    </row>
    <row r="77" spans="1:9" s="3" customFormat="1" ht="40.5" customHeight="1">
      <c r="A77" s="131"/>
      <c r="B77" s="133"/>
      <c r="C77" s="39" t="s">
        <v>82</v>
      </c>
      <c r="D77" s="83">
        <v>0</v>
      </c>
      <c r="E77" s="34">
        <v>0</v>
      </c>
      <c r="F77" s="34">
        <v>0</v>
      </c>
      <c r="G77" s="36">
        <f t="shared" ref="G77:I78" si="10">SUM(D77:F77)</f>
        <v>0</v>
      </c>
      <c r="H77" s="36">
        <f t="shared" si="10"/>
        <v>0</v>
      </c>
      <c r="I77" s="37">
        <f t="shared" si="10"/>
        <v>0</v>
      </c>
    </row>
    <row r="78" spans="1:9" s="3" customFormat="1" ht="22.5" customHeight="1" thickBot="1">
      <c r="A78" s="214"/>
      <c r="B78" s="215"/>
      <c r="C78" s="84" t="s">
        <v>27</v>
      </c>
      <c r="D78" s="83">
        <v>0</v>
      </c>
      <c r="E78" s="34">
        <v>0</v>
      </c>
      <c r="F78" s="34">
        <v>0</v>
      </c>
      <c r="G78" s="36">
        <f t="shared" si="10"/>
        <v>0</v>
      </c>
      <c r="H78" s="36">
        <f t="shared" si="10"/>
        <v>0</v>
      </c>
      <c r="I78" s="37">
        <f t="shared" si="10"/>
        <v>0</v>
      </c>
    </row>
    <row r="79" spans="1:9" s="3" customFormat="1" ht="22.5" customHeight="1" thickBot="1">
      <c r="A79" s="109" t="s">
        <v>18</v>
      </c>
      <c r="B79" s="110"/>
      <c r="C79" s="110"/>
      <c r="D79" s="110"/>
      <c r="E79" s="110"/>
      <c r="F79" s="111"/>
      <c r="G79" s="27">
        <f>SUM(G76:G78)</f>
        <v>80000</v>
      </c>
      <c r="H79" s="27">
        <f t="shared" ref="H79:I79" si="11">SUM(H76:H78)</f>
        <v>80000</v>
      </c>
      <c r="I79" s="28">
        <f t="shared" si="11"/>
        <v>80000</v>
      </c>
    </row>
    <row r="80" spans="1:9" s="3" customFormat="1" ht="45">
      <c r="A80" s="130">
        <v>2</v>
      </c>
      <c r="B80" s="132" t="s">
        <v>83</v>
      </c>
      <c r="C80" s="85" t="s">
        <v>84</v>
      </c>
      <c r="D80" s="83">
        <v>0</v>
      </c>
      <c r="E80" s="34">
        <v>0</v>
      </c>
      <c r="F80" s="34">
        <v>0</v>
      </c>
      <c r="G80" s="36">
        <f>SUM(D80:F80)</f>
        <v>0</v>
      </c>
      <c r="H80" s="36">
        <f>G80</f>
        <v>0</v>
      </c>
      <c r="I80" s="37">
        <f>H80</f>
        <v>0</v>
      </c>
    </row>
    <row r="81" spans="1:9" s="3" customFormat="1" ht="45">
      <c r="A81" s="131"/>
      <c r="B81" s="133"/>
      <c r="C81" s="85" t="s">
        <v>85</v>
      </c>
      <c r="D81" s="83">
        <v>0</v>
      </c>
      <c r="E81" s="34">
        <v>0</v>
      </c>
      <c r="F81" s="34">
        <v>0</v>
      </c>
      <c r="G81" s="36">
        <f t="shared" ref="G81:G83" si="12">SUM(D81:F81)</f>
        <v>0</v>
      </c>
      <c r="H81" s="36">
        <f t="shared" ref="H81:I82" si="13">G81</f>
        <v>0</v>
      </c>
      <c r="I81" s="37">
        <f t="shared" si="13"/>
        <v>0</v>
      </c>
    </row>
    <row r="82" spans="1:9" s="3" customFormat="1" ht="67.5">
      <c r="A82" s="131"/>
      <c r="B82" s="133"/>
      <c r="C82" s="85" t="s">
        <v>86</v>
      </c>
      <c r="D82" s="83">
        <v>112000</v>
      </c>
      <c r="E82" s="34">
        <v>0</v>
      </c>
      <c r="F82" s="34">
        <v>0</v>
      </c>
      <c r="G82" s="36">
        <f t="shared" si="12"/>
        <v>112000</v>
      </c>
      <c r="H82" s="36">
        <f t="shared" si="13"/>
        <v>112000</v>
      </c>
      <c r="I82" s="37">
        <f t="shared" si="13"/>
        <v>112000</v>
      </c>
    </row>
    <row r="83" spans="1:9" s="3" customFormat="1" ht="20.45" customHeight="1" thickBot="1">
      <c r="A83" s="214"/>
      <c r="B83" s="215"/>
      <c r="C83" s="86" t="s">
        <v>27</v>
      </c>
      <c r="D83" s="83">
        <v>0</v>
      </c>
      <c r="E83" s="34">
        <v>0</v>
      </c>
      <c r="F83" s="34">
        <v>0</v>
      </c>
      <c r="G83" s="36">
        <f t="shared" si="12"/>
        <v>0</v>
      </c>
      <c r="H83" s="87">
        <v>0</v>
      </c>
      <c r="I83" s="88">
        <v>0</v>
      </c>
    </row>
    <row r="84" spans="1:9" s="3" customFormat="1" ht="20.45" customHeight="1" thickBot="1">
      <c r="A84" s="109" t="s">
        <v>28</v>
      </c>
      <c r="B84" s="110"/>
      <c r="C84" s="110"/>
      <c r="D84" s="110"/>
      <c r="E84" s="110"/>
      <c r="F84" s="111"/>
      <c r="G84" s="27">
        <f>SUM(G80:G83)</f>
        <v>112000</v>
      </c>
      <c r="H84" s="27">
        <f t="shared" ref="H84:I84" si="14">SUM(H80:H83)</f>
        <v>112000</v>
      </c>
      <c r="I84" s="28">
        <f t="shared" si="14"/>
        <v>112000</v>
      </c>
    </row>
    <row r="85" spans="1:9" s="3" customFormat="1" ht="50.25" customHeight="1">
      <c r="A85" s="130">
        <v>3</v>
      </c>
      <c r="B85" s="132" t="s">
        <v>87</v>
      </c>
      <c r="C85" s="39" t="s">
        <v>88</v>
      </c>
      <c r="D85" s="83"/>
      <c r="E85" s="34">
        <v>0</v>
      </c>
      <c r="F85" s="34">
        <v>0</v>
      </c>
      <c r="G85" s="36">
        <f t="shared" ref="G85:G87" si="15">SUM(D85:F85)</f>
        <v>0</v>
      </c>
      <c r="H85" s="36">
        <f>G85</f>
        <v>0</v>
      </c>
      <c r="I85" s="37">
        <f>H85</f>
        <v>0</v>
      </c>
    </row>
    <row r="86" spans="1:9" s="3" customFormat="1" ht="45">
      <c r="A86" s="131"/>
      <c r="B86" s="133"/>
      <c r="C86" s="85" t="s">
        <v>89</v>
      </c>
      <c r="D86" s="83">
        <v>20000</v>
      </c>
      <c r="E86" s="34">
        <v>0</v>
      </c>
      <c r="F86" s="34">
        <v>0</v>
      </c>
      <c r="G86" s="36">
        <f t="shared" si="15"/>
        <v>20000</v>
      </c>
      <c r="H86" s="36">
        <f t="shared" ref="H86:I87" si="16">G86</f>
        <v>20000</v>
      </c>
      <c r="I86" s="37">
        <f t="shared" si="16"/>
        <v>20000</v>
      </c>
    </row>
    <row r="87" spans="1:9" s="3" customFormat="1" ht="23.45" customHeight="1" thickBot="1">
      <c r="A87" s="214"/>
      <c r="B87" s="215"/>
      <c r="C87" s="89" t="s">
        <v>27</v>
      </c>
      <c r="D87" s="83">
        <v>0</v>
      </c>
      <c r="E87" s="34">
        <v>0</v>
      </c>
      <c r="F87" s="34">
        <v>0</v>
      </c>
      <c r="G87" s="36">
        <f t="shared" si="15"/>
        <v>0</v>
      </c>
      <c r="H87" s="36">
        <f t="shared" si="16"/>
        <v>0</v>
      </c>
      <c r="I87" s="37">
        <f t="shared" si="16"/>
        <v>0</v>
      </c>
    </row>
    <row r="88" spans="1:9" s="3" customFormat="1" ht="23.45" customHeight="1" thickBot="1">
      <c r="A88" s="109" t="s">
        <v>39</v>
      </c>
      <c r="B88" s="110"/>
      <c r="C88" s="110"/>
      <c r="D88" s="110"/>
      <c r="E88" s="110"/>
      <c r="F88" s="111"/>
      <c r="G88" s="27">
        <f>SUM(G85:G87)</f>
        <v>20000</v>
      </c>
      <c r="H88" s="27">
        <f t="shared" ref="H88:I88" si="17">SUM(H85:H87)</f>
        <v>20000</v>
      </c>
      <c r="I88" s="28">
        <f t="shared" si="17"/>
        <v>20000</v>
      </c>
    </row>
    <row r="89" spans="1:9" s="3" customFormat="1" ht="46.5" customHeight="1">
      <c r="A89" s="130">
        <v>4</v>
      </c>
      <c r="B89" s="132" t="s">
        <v>90</v>
      </c>
      <c r="C89" s="39" t="s">
        <v>91</v>
      </c>
      <c r="D89" s="83">
        <v>19400</v>
      </c>
      <c r="E89" s="34">
        <v>0</v>
      </c>
      <c r="F89" s="34">
        <v>0</v>
      </c>
      <c r="G89" s="36">
        <f t="shared" ref="G89:G91" si="18">SUM(D89:F89)</f>
        <v>19400</v>
      </c>
      <c r="H89" s="36">
        <f>G89</f>
        <v>19400</v>
      </c>
      <c r="I89" s="37">
        <f>H89</f>
        <v>19400</v>
      </c>
    </row>
    <row r="90" spans="1:9" s="3" customFormat="1" ht="31.5" customHeight="1">
      <c r="A90" s="131"/>
      <c r="B90" s="133"/>
      <c r="C90" s="39" t="s">
        <v>92</v>
      </c>
      <c r="D90" s="83">
        <v>600</v>
      </c>
      <c r="E90" s="34">
        <v>0</v>
      </c>
      <c r="F90" s="34">
        <v>0</v>
      </c>
      <c r="G90" s="36">
        <f t="shared" si="18"/>
        <v>600</v>
      </c>
      <c r="H90" s="36">
        <f t="shared" ref="H90:I91" si="19">G90</f>
        <v>600</v>
      </c>
      <c r="I90" s="37">
        <f t="shared" si="19"/>
        <v>600</v>
      </c>
    </row>
    <row r="91" spans="1:9" s="3" customFormat="1" ht="33.75" customHeight="1" thickBot="1">
      <c r="A91" s="131"/>
      <c r="B91" s="133"/>
      <c r="C91" s="84" t="s">
        <v>27</v>
      </c>
      <c r="D91" s="83">
        <v>0</v>
      </c>
      <c r="E91" s="34">
        <v>0</v>
      </c>
      <c r="F91" s="34">
        <v>0</v>
      </c>
      <c r="G91" s="36">
        <f t="shared" si="18"/>
        <v>0</v>
      </c>
      <c r="H91" s="36">
        <f t="shared" si="19"/>
        <v>0</v>
      </c>
      <c r="I91" s="37">
        <f t="shared" si="19"/>
        <v>0</v>
      </c>
    </row>
    <row r="92" spans="1:9" s="3" customFormat="1" ht="24.75" customHeight="1" thickBot="1">
      <c r="A92" s="109" t="s">
        <v>59</v>
      </c>
      <c r="B92" s="110"/>
      <c r="C92" s="110"/>
      <c r="D92" s="110"/>
      <c r="E92" s="110"/>
      <c r="F92" s="111"/>
      <c r="G92" s="27">
        <f>SUM(G89:G91)</f>
        <v>20000</v>
      </c>
      <c r="H92" s="27">
        <f t="shared" ref="H92:I92" si="20">SUM(H89:H91)</f>
        <v>20000</v>
      </c>
      <c r="I92" s="28">
        <f t="shared" si="20"/>
        <v>20000</v>
      </c>
    </row>
    <row r="93" spans="1:9" s="3" customFormat="1" ht="36" customHeight="1">
      <c r="A93" s="130">
        <v>5</v>
      </c>
      <c r="B93" s="132" t="s">
        <v>93</v>
      </c>
      <c r="C93" s="39" t="s">
        <v>94</v>
      </c>
      <c r="D93" s="83">
        <v>0</v>
      </c>
      <c r="E93" s="34">
        <v>0</v>
      </c>
      <c r="F93" s="34">
        <v>0</v>
      </c>
      <c r="G93" s="36">
        <f>SUM(D93:F93)</f>
        <v>0</v>
      </c>
      <c r="H93" s="90">
        <v>0</v>
      </c>
      <c r="I93" s="63">
        <v>0</v>
      </c>
    </row>
    <row r="94" spans="1:9" s="3" customFormat="1" ht="34.9" customHeight="1" thickBot="1">
      <c r="A94" s="131"/>
      <c r="B94" s="133"/>
      <c r="C94" s="84" t="s">
        <v>27</v>
      </c>
      <c r="D94" s="83">
        <v>0</v>
      </c>
      <c r="E94" s="34">
        <v>0</v>
      </c>
      <c r="F94" s="34">
        <v>0</v>
      </c>
      <c r="G94" s="36">
        <f>SUM(D94:F94)</f>
        <v>0</v>
      </c>
      <c r="H94" s="87">
        <v>0</v>
      </c>
      <c r="I94" s="88">
        <v>0</v>
      </c>
    </row>
    <row r="95" spans="1:9" s="3" customFormat="1" ht="26.25" customHeight="1" thickBot="1">
      <c r="A95" s="109" t="s">
        <v>64</v>
      </c>
      <c r="B95" s="110"/>
      <c r="C95" s="110"/>
      <c r="D95" s="110"/>
      <c r="E95" s="110"/>
      <c r="F95" s="111"/>
      <c r="G95" s="27">
        <f>SUM(G93:G94)</f>
        <v>0</v>
      </c>
      <c r="H95" s="27">
        <f t="shared" ref="H95:I95" si="21">SUM(H93:H94)</f>
        <v>0</v>
      </c>
      <c r="I95" s="28">
        <f t="shared" si="21"/>
        <v>0</v>
      </c>
    </row>
    <row r="96" spans="1:9" s="3" customFormat="1" ht="24" customHeight="1" thickBot="1">
      <c r="A96" s="187" t="s">
        <v>95</v>
      </c>
      <c r="B96" s="188"/>
      <c r="C96" s="188"/>
      <c r="D96" s="188"/>
      <c r="E96" s="188"/>
      <c r="F96" s="189"/>
      <c r="G96" s="75">
        <f>G95+G92+G88+G84+G79</f>
        <v>232000</v>
      </c>
      <c r="H96" s="75">
        <f t="shared" ref="H96:I96" si="22">H79+H84+H88+H92+H95</f>
        <v>232000</v>
      </c>
      <c r="I96" s="76">
        <f t="shared" si="22"/>
        <v>232000</v>
      </c>
    </row>
    <row r="97" spans="1:10" s="3" customFormat="1" ht="24" customHeight="1" thickBot="1">
      <c r="A97" s="187" t="s">
        <v>96</v>
      </c>
      <c r="B97" s="188"/>
      <c r="C97" s="188"/>
      <c r="D97" s="188"/>
      <c r="E97" s="188"/>
      <c r="F97" s="189"/>
      <c r="G97" s="75">
        <f>G62+G70+G96</f>
        <v>10911734</v>
      </c>
      <c r="H97" s="75">
        <f>H62+H70+H96</f>
        <v>10911734</v>
      </c>
      <c r="I97" s="76">
        <f>I62+I70+I96</f>
        <v>7992757</v>
      </c>
      <c r="J97" s="98"/>
    </row>
    <row r="98" spans="1:10">
      <c r="B98" s="31"/>
      <c r="C98" s="31"/>
      <c r="D98" s="31"/>
      <c r="E98" s="31"/>
      <c r="F98" s="31"/>
      <c r="G98" s="31"/>
      <c r="H98" s="31"/>
      <c r="I98" s="31"/>
      <c r="J98" s="31"/>
    </row>
    <row r="99" spans="1:10" s="3" customFormat="1">
      <c r="A99" s="91" t="s">
        <v>27</v>
      </c>
      <c r="B99" s="95" t="s">
        <v>97</v>
      </c>
      <c r="C99" s="95"/>
      <c r="D99" s="95"/>
      <c r="E99" s="95"/>
      <c r="F99" s="95"/>
      <c r="G99" s="95"/>
      <c r="H99" s="95"/>
      <c r="I99" s="105"/>
      <c r="J99" s="95"/>
    </row>
    <row r="100" spans="1:10" s="3" customFormat="1">
      <c r="A100" s="91" t="s">
        <v>98</v>
      </c>
      <c r="B100" s="95" t="s">
        <v>99</v>
      </c>
      <c r="C100" s="95"/>
      <c r="D100" s="95"/>
      <c r="E100" s="95"/>
      <c r="F100" s="95"/>
      <c r="G100" s="95"/>
      <c r="H100" s="95"/>
      <c r="I100" s="105"/>
      <c r="J100" s="95"/>
    </row>
    <row r="101" spans="1:10" s="3" customFormat="1">
      <c r="A101" s="92" t="s">
        <v>100</v>
      </c>
      <c r="B101" s="95" t="s">
        <v>101</v>
      </c>
      <c r="C101" s="95"/>
      <c r="D101" s="95"/>
      <c r="E101" s="95"/>
      <c r="F101" s="95"/>
      <c r="G101" s="95"/>
      <c r="H101" s="95"/>
      <c r="I101" s="105"/>
      <c r="J101" s="95"/>
    </row>
    <row r="102" spans="1:10">
      <c r="B102" s="31"/>
      <c r="C102" s="31"/>
      <c r="D102" s="31"/>
      <c r="E102" s="31"/>
      <c r="F102" s="31"/>
      <c r="G102" s="31"/>
      <c r="H102" s="31"/>
      <c r="I102" s="106"/>
      <c r="J102" s="31"/>
    </row>
    <row r="103" spans="1:10">
      <c r="B103" s="31"/>
      <c r="C103" s="31"/>
      <c r="D103" s="31"/>
      <c r="E103" s="31"/>
      <c r="F103" s="31"/>
      <c r="G103" s="31"/>
      <c r="H103" s="31"/>
      <c r="I103" s="106"/>
      <c r="J103" s="31"/>
    </row>
    <row r="104" spans="1:10">
      <c r="B104" s="31"/>
      <c r="C104" s="31"/>
      <c r="D104" s="31"/>
      <c r="E104" s="31"/>
      <c r="F104" s="31"/>
      <c r="G104" s="31"/>
      <c r="H104" s="31"/>
      <c r="I104" s="106"/>
      <c r="J104" s="31"/>
    </row>
    <row r="105" spans="1:10" ht="15">
      <c r="B105" s="31"/>
      <c r="C105" s="31"/>
      <c r="D105" s="31"/>
      <c r="E105" s="31"/>
      <c r="F105" s="31"/>
      <c r="G105" s="107"/>
      <c r="H105" s="31"/>
      <c r="I105" s="31"/>
      <c r="J105" s="31"/>
    </row>
    <row r="106" spans="1:10">
      <c r="B106" s="31"/>
      <c r="C106" s="31"/>
      <c r="D106" s="31"/>
      <c r="E106" s="31"/>
      <c r="F106" s="31"/>
      <c r="G106" s="31"/>
      <c r="H106" s="31"/>
      <c r="I106" s="31"/>
      <c r="J106" s="31"/>
    </row>
    <row r="107" spans="1:10">
      <c r="B107" s="31"/>
      <c r="C107" s="31"/>
      <c r="D107" s="31"/>
      <c r="E107" s="31"/>
      <c r="F107" s="31"/>
      <c r="G107" s="31"/>
      <c r="H107" s="31"/>
      <c r="I107" s="31"/>
      <c r="J107" s="31"/>
    </row>
    <row r="108" spans="1:10">
      <c r="B108" s="31"/>
      <c r="C108" s="31"/>
      <c r="D108" s="31"/>
      <c r="E108" s="31"/>
      <c r="F108" s="31"/>
      <c r="G108" s="31"/>
      <c r="H108" s="31"/>
      <c r="I108" s="31"/>
      <c r="J108" s="31"/>
    </row>
    <row r="109" spans="1:10">
      <c r="B109" s="31"/>
      <c r="C109" s="31"/>
      <c r="D109" s="31"/>
      <c r="E109" s="31"/>
      <c r="F109" s="31"/>
      <c r="G109" s="31"/>
      <c r="H109" s="31"/>
      <c r="I109" s="31"/>
      <c r="J109" s="31"/>
    </row>
    <row r="110" spans="1:10">
      <c r="B110" s="31"/>
      <c r="C110" s="31"/>
      <c r="D110" s="31"/>
      <c r="E110" s="31"/>
      <c r="F110" s="31"/>
      <c r="G110" s="31"/>
      <c r="H110" s="31"/>
      <c r="I110" s="31"/>
      <c r="J110" s="31"/>
    </row>
    <row r="111" spans="1:10">
      <c r="B111" s="31"/>
      <c r="C111" s="31"/>
      <c r="D111" s="31"/>
      <c r="E111" s="31"/>
      <c r="F111" s="31"/>
      <c r="G111" s="31"/>
      <c r="H111" s="31"/>
      <c r="I111" s="31"/>
      <c r="J111" s="31"/>
    </row>
    <row r="112" spans="1:10">
      <c r="B112" s="31"/>
      <c r="C112" s="31"/>
      <c r="D112" s="31"/>
      <c r="E112" s="31"/>
      <c r="F112" s="31"/>
      <c r="G112" s="31"/>
      <c r="H112" s="31"/>
      <c r="I112" s="31"/>
      <c r="J112" s="31"/>
    </row>
    <row r="113" spans="2:10">
      <c r="B113" s="31"/>
      <c r="C113" s="31"/>
      <c r="D113" s="31"/>
      <c r="E113" s="31"/>
      <c r="F113" s="31"/>
      <c r="G113" s="31"/>
      <c r="H113" s="31"/>
      <c r="I113" s="31"/>
      <c r="J113" s="31"/>
    </row>
    <row r="114" spans="2:10">
      <c r="B114" s="31"/>
      <c r="C114" s="31"/>
      <c r="D114" s="31"/>
      <c r="E114" s="31"/>
      <c r="F114" s="31"/>
      <c r="G114" s="31"/>
      <c r="H114" s="31"/>
      <c r="I114" s="31"/>
      <c r="J114" s="31"/>
    </row>
    <row r="115" spans="2:10">
      <c r="B115" s="31"/>
      <c r="C115" s="31"/>
      <c r="D115" s="31"/>
      <c r="E115" s="31"/>
      <c r="F115" s="31"/>
      <c r="G115" s="31"/>
      <c r="H115" s="31"/>
      <c r="I115" s="31"/>
      <c r="J115" s="31"/>
    </row>
    <row r="116" spans="2:10">
      <c r="B116" s="31"/>
      <c r="C116" s="31"/>
      <c r="D116" s="31"/>
      <c r="E116" s="31"/>
      <c r="F116" s="31"/>
      <c r="G116" s="31"/>
      <c r="H116" s="31"/>
      <c r="I116" s="31"/>
      <c r="J116" s="31"/>
    </row>
    <row r="117" spans="2:10">
      <c r="B117" s="31"/>
      <c r="C117" s="31"/>
      <c r="D117" s="31"/>
      <c r="E117" s="31"/>
      <c r="F117" s="31"/>
      <c r="G117" s="31"/>
      <c r="H117" s="31"/>
      <c r="I117" s="31"/>
      <c r="J117" s="31"/>
    </row>
    <row r="118" spans="2:10">
      <c r="B118" s="31"/>
      <c r="C118" s="31"/>
      <c r="D118" s="31"/>
      <c r="E118" s="31"/>
      <c r="F118" s="31"/>
      <c r="G118" s="31"/>
      <c r="H118" s="31"/>
      <c r="I118" s="31"/>
      <c r="J118" s="31"/>
    </row>
    <row r="119" spans="2:10">
      <c r="B119" s="31"/>
      <c r="C119" s="31"/>
      <c r="D119" s="31"/>
      <c r="E119" s="31"/>
      <c r="F119" s="31"/>
      <c r="G119" s="31"/>
      <c r="H119" s="31"/>
      <c r="I119" s="31"/>
      <c r="J119" s="31"/>
    </row>
    <row r="120" spans="2:10">
      <c r="B120" s="31"/>
      <c r="C120" s="31"/>
      <c r="D120" s="31"/>
      <c r="E120" s="31"/>
      <c r="F120" s="31"/>
      <c r="G120" s="31"/>
      <c r="H120" s="31"/>
      <c r="I120" s="31"/>
      <c r="J120" s="31"/>
    </row>
    <row r="121" spans="2:10">
      <c r="B121" s="31"/>
      <c r="C121" s="31"/>
      <c r="D121" s="31"/>
      <c r="E121" s="31"/>
      <c r="F121" s="31"/>
      <c r="G121" s="31"/>
      <c r="H121" s="31"/>
      <c r="I121" s="31"/>
      <c r="J121" s="31"/>
    </row>
    <row r="122" spans="2:10">
      <c r="B122" s="31"/>
      <c r="C122" s="31"/>
      <c r="D122" s="31"/>
      <c r="E122" s="31"/>
      <c r="F122" s="31"/>
      <c r="G122" s="31"/>
      <c r="H122" s="31"/>
      <c r="I122" s="31"/>
      <c r="J122" s="31"/>
    </row>
    <row r="123" spans="2:10">
      <c r="B123" s="31"/>
      <c r="C123" s="31"/>
      <c r="D123" s="31"/>
      <c r="E123" s="31"/>
      <c r="F123" s="31"/>
      <c r="G123" s="31"/>
      <c r="H123" s="31"/>
      <c r="I123" s="31"/>
      <c r="J123" s="31"/>
    </row>
    <row r="124" spans="2:10">
      <c r="B124" s="31"/>
      <c r="C124" s="31"/>
      <c r="D124" s="31"/>
      <c r="E124" s="31"/>
      <c r="F124" s="31"/>
      <c r="G124" s="31"/>
      <c r="H124" s="31"/>
      <c r="I124" s="31"/>
      <c r="J124" s="31"/>
    </row>
    <row r="125" spans="2:10">
      <c r="B125" s="31"/>
      <c r="C125" s="31"/>
      <c r="D125" s="31"/>
      <c r="E125" s="31"/>
      <c r="F125" s="31"/>
      <c r="G125" s="31"/>
      <c r="H125" s="31"/>
      <c r="I125" s="31"/>
      <c r="J125" s="31"/>
    </row>
    <row r="126" spans="2:10">
      <c r="B126" s="31"/>
      <c r="C126" s="31"/>
      <c r="D126" s="31"/>
      <c r="E126" s="31"/>
      <c r="F126" s="31"/>
      <c r="G126" s="31"/>
      <c r="H126" s="31"/>
      <c r="I126" s="31"/>
      <c r="J126" s="31"/>
    </row>
    <row r="127" spans="2:10">
      <c r="B127" s="31"/>
      <c r="C127" s="31"/>
      <c r="D127" s="31"/>
      <c r="E127" s="31"/>
      <c r="F127" s="31"/>
      <c r="G127" s="31"/>
      <c r="H127" s="31"/>
      <c r="I127" s="31"/>
      <c r="J127" s="31"/>
    </row>
    <row r="128" spans="2:10">
      <c r="B128" s="31"/>
      <c r="C128" s="31"/>
      <c r="D128" s="31"/>
      <c r="E128" s="31"/>
      <c r="F128" s="31"/>
      <c r="G128" s="31"/>
      <c r="H128" s="31"/>
      <c r="I128" s="31"/>
      <c r="J128" s="31"/>
    </row>
  </sheetData>
  <mergeCells count="111">
    <mergeCell ref="A92:F92"/>
    <mergeCell ref="A93:A94"/>
    <mergeCell ref="B93:B94"/>
    <mergeCell ref="A95:F95"/>
    <mergeCell ref="A96:F96"/>
    <mergeCell ref="A97:F97"/>
    <mergeCell ref="A84:F84"/>
    <mergeCell ref="A85:A87"/>
    <mergeCell ref="B85:B87"/>
    <mergeCell ref="A88:F88"/>
    <mergeCell ref="A89:A91"/>
    <mergeCell ref="B89:B91"/>
    <mergeCell ref="I74:I75"/>
    <mergeCell ref="A76:A78"/>
    <mergeCell ref="B76:B78"/>
    <mergeCell ref="A79:F79"/>
    <mergeCell ref="A80:A83"/>
    <mergeCell ref="B80:B83"/>
    <mergeCell ref="A70:F70"/>
    <mergeCell ref="A71:I71"/>
    <mergeCell ref="A72:I72"/>
    <mergeCell ref="A73:I73"/>
    <mergeCell ref="A74:A75"/>
    <mergeCell ref="B74:B75"/>
    <mergeCell ref="C74:C75"/>
    <mergeCell ref="D74:F74"/>
    <mergeCell ref="G74:G75"/>
    <mergeCell ref="H74:H75"/>
    <mergeCell ref="A62:F62"/>
    <mergeCell ref="A63:I63"/>
    <mergeCell ref="A64:I64"/>
    <mergeCell ref="C66:E66"/>
    <mergeCell ref="A67:A69"/>
    <mergeCell ref="B67:B69"/>
    <mergeCell ref="C67:E68"/>
    <mergeCell ref="C69:E69"/>
    <mergeCell ref="A58:F58"/>
    <mergeCell ref="A59:A60"/>
    <mergeCell ref="B59:B60"/>
    <mergeCell ref="C59:E59"/>
    <mergeCell ref="C60:E60"/>
    <mergeCell ref="A61:F61"/>
    <mergeCell ref="D54:D56"/>
    <mergeCell ref="E54:E56"/>
    <mergeCell ref="G53:G54"/>
    <mergeCell ref="H53:H54"/>
    <mergeCell ref="I53:I54"/>
    <mergeCell ref="E50:E51"/>
    <mergeCell ref="A52:F52"/>
    <mergeCell ref="A53:A57"/>
    <mergeCell ref="B53:B57"/>
    <mergeCell ref="C53:C56"/>
    <mergeCell ref="F53:F54"/>
    <mergeCell ref="A44:A46"/>
    <mergeCell ref="B44:B46"/>
    <mergeCell ref="D44:E44"/>
    <mergeCell ref="C46:E46"/>
    <mergeCell ref="A47:F47"/>
    <mergeCell ref="A48:A51"/>
    <mergeCell ref="B48:B51"/>
    <mergeCell ref="C48:C49"/>
    <mergeCell ref="C50:C51"/>
    <mergeCell ref="D50:D51"/>
    <mergeCell ref="H25:H26"/>
    <mergeCell ref="C37:E37"/>
    <mergeCell ref="C38:E38"/>
    <mergeCell ref="C39:E39"/>
    <mergeCell ref="C40:C44"/>
    <mergeCell ref="D40:E40"/>
    <mergeCell ref="D41:E41"/>
    <mergeCell ref="D42:E42"/>
    <mergeCell ref="D43:E43"/>
    <mergeCell ref="C32:C35"/>
    <mergeCell ref="D32:E32"/>
    <mergeCell ref="D33:E33"/>
    <mergeCell ref="D34:E34"/>
    <mergeCell ref="D35:E35"/>
    <mergeCell ref="C36:E36"/>
    <mergeCell ref="C25:C26"/>
    <mergeCell ref="C27:E27"/>
    <mergeCell ref="C28:E28"/>
    <mergeCell ref="A29:F29"/>
    <mergeCell ref="C30:C31"/>
    <mergeCell ref="D30:E30"/>
    <mergeCell ref="D31:E31"/>
    <mergeCell ref="F25:F26"/>
    <mergeCell ref="G25:G26"/>
    <mergeCell ref="J53:J54"/>
    <mergeCell ref="C45:E45"/>
    <mergeCell ref="A12:F12"/>
    <mergeCell ref="A13:A19"/>
    <mergeCell ref="B13:B19"/>
    <mergeCell ref="C13:C14"/>
    <mergeCell ref="F13:F14"/>
    <mergeCell ref="G13:G14"/>
    <mergeCell ref="G4:I4"/>
    <mergeCell ref="G5:I5"/>
    <mergeCell ref="A6:I6"/>
    <mergeCell ref="G7:I7"/>
    <mergeCell ref="A9:A11"/>
    <mergeCell ref="B9:B11"/>
    <mergeCell ref="I25:I26"/>
    <mergeCell ref="H13:H14"/>
    <mergeCell ref="I13:I14"/>
    <mergeCell ref="A20:F20"/>
    <mergeCell ref="A21:A28"/>
    <mergeCell ref="B21:B28"/>
    <mergeCell ref="C21:E21"/>
    <mergeCell ref="C22:E22"/>
    <mergeCell ref="C23:E23"/>
    <mergeCell ref="C24:E24"/>
  </mergeCells>
  <pageMargins left="0.35433070866141736" right="0.15748031496062992" top="0.23622047244094491" bottom="0.19685039370078741" header="0.15748031496062992" footer="0.15748031496062992"/>
  <pageSetup paperSize="9"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mglowacki</dc:creator>
  <cp:lastModifiedBy>aboduszek</cp:lastModifiedBy>
  <dcterms:created xsi:type="dcterms:W3CDTF">2016-08-02T06:28:43Z</dcterms:created>
  <dcterms:modified xsi:type="dcterms:W3CDTF">2017-01-03T09:28:57Z</dcterms:modified>
</cp:coreProperties>
</file>