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40" windowWidth="11295" windowHeight="5400"/>
  </bookViews>
  <sheets>
    <sheet name="ENEA" sheetId="1" r:id="rId1"/>
  </sheets>
  <definedNames>
    <definedName name="_xlnm._FilterDatabase" localSheetId="0" hidden="1">ENEA!$A$7:$AS$157</definedName>
  </definedNames>
  <calcPr calcId="145621"/>
</workbook>
</file>

<file path=xl/calcChain.xml><?xml version="1.0" encoding="utf-8"?>
<calcChain xmlns="http://schemas.openxmlformats.org/spreadsheetml/2006/main">
  <c r="M157" i="1" l="1"/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1" i="1"/>
  <c r="AL149" i="1" l="1"/>
  <c r="AJ149" i="1"/>
  <c r="AH149" i="1"/>
  <c r="AB149" i="1"/>
  <c r="Z149" i="1"/>
  <c r="X149" i="1"/>
  <c r="AL143" i="1"/>
  <c r="AJ143" i="1"/>
  <c r="AH143" i="1"/>
  <c r="AB143" i="1"/>
  <c r="Z143" i="1"/>
  <c r="X143" i="1"/>
  <c r="AL142" i="1"/>
  <c r="AJ142" i="1"/>
  <c r="AH142" i="1"/>
  <c r="AB142" i="1"/>
  <c r="Z142" i="1"/>
  <c r="X142" i="1"/>
  <c r="AL141" i="1"/>
  <c r="AJ141" i="1"/>
  <c r="AH141" i="1"/>
  <c r="AB141" i="1"/>
  <c r="Z141" i="1"/>
  <c r="X141" i="1"/>
  <c r="AL140" i="1"/>
  <c r="AJ140" i="1"/>
  <c r="AH140" i="1"/>
  <c r="AB140" i="1"/>
  <c r="Z140" i="1"/>
  <c r="X140" i="1"/>
  <c r="AL139" i="1"/>
  <c r="AJ139" i="1"/>
  <c r="AH139" i="1"/>
  <c r="AB139" i="1"/>
  <c r="Z139" i="1"/>
  <c r="X139" i="1"/>
  <c r="AL138" i="1"/>
  <c r="AJ138" i="1"/>
  <c r="AH138" i="1"/>
  <c r="AB138" i="1"/>
  <c r="Z138" i="1"/>
  <c r="X138" i="1"/>
  <c r="AL92" i="1"/>
  <c r="AJ92" i="1"/>
  <c r="AH92" i="1"/>
  <c r="AB92" i="1"/>
  <c r="Z92" i="1"/>
  <c r="X92" i="1"/>
  <c r="AB105" i="1"/>
  <c r="Z115" i="1"/>
  <c r="Z104" i="1"/>
  <c r="Z85" i="1"/>
  <c r="Z80" i="1"/>
  <c r="Z69" i="1"/>
  <c r="Z66" i="1"/>
  <c r="AL156" i="1"/>
  <c r="AJ156" i="1"/>
  <c r="AH156" i="1"/>
  <c r="AB156" i="1"/>
  <c r="Z156" i="1"/>
  <c r="X156" i="1"/>
  <c r="AL155" i="1"/>
  <c r="AJ155" i="1"/>
  <c r="AH155" i="1"/>
  <c r="AB155" i="1"/>
  <c r="Z155" i="1"/>
  <c r="X155" i="1"/>
  <c r="AL154" i="1"/>
  <c r="AJ154" i="1"/>
  <c r="AH154" i="1"/>
  <c r="AB154" i="1"/>
  <c r="Z154" i="1"/>
  <c r="X154" i="1"/>
  <c r="AL153" i="1"/>
  <c r="AJ153" i="1"/>
  <c r="AH153" i="1"/>
  <c r="AB153" i="1"/>
  <c r="Z153" i="1"/>
  <c r="X153" i="1"/>
  <c r="AL152" i="1"/>
  <c r="AJ152" i="1"/>
  <c r="AH152" i="1"/>
  <c r="AB152" i="1"/>
  <c r="Z152" i="1"/>
  <c r="X152" i="1"/>
  <c r="AL151" i="1"/>
  <c r="AJ151" i="1"/>
  <c r="AH151" i="1"/>
  <c r="AB151" i="1"/>
  <c r="Z151" i="1"/>
  <c r="X151" i="1"/>
  <c r="AL150" i="1"/>
  <c r="AJ150" i="1"/>
  <c r="AH150" i="1"/>
  <c r="AB150" i="1"/>
  <c r="Z150" i="1"/>
  <c r="X150" i="1"/>
  <c r="AL148" i="1"/>
  <c r="AJ148" i="1"/>
  <c r="AH148" i="1"/>
  <c r="AB148" i="1"/>
  <c r="Z148" i="1"/>
  <c r="X148" i="1"/>
  <c r="AL147" i="1"/>
  <c r="AJ147" i="1"/>
  <c r="AH147" i="1"/>
  <c r="AB147" i="1"/>
  <c r="Z147" i="1"/>
  <c r="X147" i="1"/>
  <c r="AL146" i="1"/>
  <c r="AJ146" i="1"/>
  <c r="AH146" i="1"/>
  <c r="AB146" i="1"/>
  <c r="Z146" i="1"/>
  <c r="X146" i="1"/>
  <c r="AL145" i="1"/>
  <c r="AJ145" i="1"/>
  <c r="AH145" i="1"/>
  <c r="AB145" i="1"/>
  <c r="Z145" i="1"/>
  <c r="X145" i="1"/>
  <c r="AL144" i="1"/>
  <c r="AJ144" i="1"/>
  <c r="AH144" i="1"/>
  <c r="AB144" i="1"/>
  <c r="Z144" i="1"/>
  <c r="X144" i="1"/>
  <c r="AL125" i="1"/>
  <c r="AJ125" i="1"/>
  <c r="AH125" i="1"/>
  <c r="AB125" i="1"/>
  <c r="Z125" i="1"/>
  <c r="X125" i="1"/>
  <c r="AL123" i="1"/>
  <c r="AJ123" i="1"/>
  <c r="AH123" i="1"/>
  <c r="AB123" i="1"/>
  <c r="Z123" i="1"/>
  <c r="X123" i="1"/>
  <c r="AL122" i="1"/>
  <c r="AJ122" i="1"/>
  <c r="AH122" i="1"/>
  <c r="AB122" i="1"/>
  <c r="Z122" i="1"/>
  <c r="X122" i="1"/>
  <c r="AL121" i="1"/>
  <c r="AJ121" i="1"/>
  <c r="AH121" i="1"/>
  <c r="AB121" i="1"/>
  <c r="Z121" i="1"/>
  <c r="X121" i="1"/>
  <c r="AL120" i="1"/>
  <c r="AJ120" i="1"/>
  <c r="AH120" i="1"/>
  <c r="AB120" i="1"/>
  <c r="Z120" i="1"/>
  <c r="X120" i="1"/>
  <c r="AL119" i="1"/>
  <c r="AJ119" i="1"/>
  <c r="AH119" i="1"/>
  <c r="AB119" i="1"/>
  <c r="Z119" i="1"/>
  <c r="X119" i="1"/>
  <c r="AL118" i="1"/>
  <c r="AJ118" i="1"/>
  <c r="AH118" i="1"/>
  <c r="AB118" i="1"/>
  <c r="Z118" i="1"/>
  <c r="X118" i="1"/>
  <c r="AL116" i="1"/>
  <c r="AJ116" i="1"/>
  <c r="AH116" i="1"/>
  <c r="AB116" i="1"/>
  <c r="Z116" i="1"/>
  <c r="X116" i="1"/>
  <c r="AL114" i="1"/>
  <c r="AJ114" i="1"/>
  <c r="AH114" i="1"/>
  <c r="AB114" i="1"/>
  <c r="Z114" i="1"/>
  <c r="X114" i="1"/>
  <c r="AL113" i="1"/>
  <c r="AJ113" i="1"/>
  <c r="AH113" i="1"/>
  <c r="AB113" i="1"/>
  <c r="Z113" i="1"/>
  <c r="X113" i="1"/>
  <c r="AL112" i="1"/>
  <c r="AJ112" i="1"/>
  <c r="AH112" i="1"/>
  <c r="AB112" i="1"/>
  <c r="Z112" i="1"/>
  <c r="X112" i="1"/>
  <c r="AL111" i="1"/>
  <c r="AJ111" i="1"/>
  <c r="AH111" i="1"/>
  <c r="AB111" i="1"/>
  <c r="Z111" i="1"/>
  <c r="X111" i="1"/>
  <c r="AL110" i="1"/>
  <c r="AJ110" i="1"/>
  <c r="AH110" i="1"/>
  <c r="AB110" i="1"/>
  <c r="Z110" i="1"/>
  <c r="X110" i="1"/>
  <c r="AL109" i="1"/>
  <c r="AJ109" i="1"/>
  <c r="AH109" i="1"/>
  <c r="AB109" i="1"/>
  <c r="Z109" i="1"/>
  <c r="X109" i="1"/>
  <c r="AL103" i="1"/>
  <c r="AJ103" i="1"/>
  <c r="AH103" i="1"/>
  <c r="AB103" i="1"/>
  <c r="Z103" i="1"/>
  <c r="X103" i="1"/>
  <c r="AL88" i="1"/>
  <c r="AJ88" i="1"/>
  <c r="AH88" i="1"/>
  <c r="AB88" i="1"/>
  <c r="Z88" i="1"/>
  <c r="X88" i="1"/>
  <c r="AL64" i="1"/>
  <c r="AJ64" i="1"/>
  <c r="AH64" i="1"/>
  <c r="AB64" i="1"/>
  <c r="Z64" i="1"/>
  <c r="X64" i="1"/>
  <c r="AL60" i="1"/>
  <c r="AJ60" i="1"/>
  <c r="AH60" i="1"/>
  <c r="AB60" i="1"/>
  <c r="Z60" i="1"/>
  <c r="X60" i="1"/>
  <c r="AL59" i="1"/>
  <c r="AJ59" i="1"/>
  <c r="AH59" i="1"/>
  <c r="AB59" i="1"/>
  <c r="Z59" i="1"/>
  <c r="X59" i="1"/>
  <c r="AL42" i="1"/>
  <c r="AJ42" i="1"/>
  <c r="AH42" i="1"/>
  <c r="AB42" i="1"/>
  <c r="Z42" i="1"/>
  <c r="X42" i="1"/>
  <c r="AL40" i="1"/>
  <c r="AJ40" i="1"/>
  <c r="AH40" i="1"/>
  <c r="AB40" i="1"/>
  <c r="Z40" i="1"/>
  <c r="X40" i="1"/>
  <c r="AL37" i="1"/>
  <c r="AJ37" i="1"/>
  <c r="AH37" i="1"/>
  <c r="AB37" i="1"/>
  <c r="Z37" i="1"/>
  <c r="X37" i="1"/>
  <c r="AL32" i="1"/>
  <c r="AJ32" i="1"/>
  <c r="AH32" i="1"/>
  <c r="AB32" i="1"/>
  <c r="Z32" i="1"/>
  <c r="X32" i="1"/>
  <c r="AL21" i="1"/>
  <c r="AJ21" i="1"/>
  <c r="AH21" i="1"/>
  <c r="AB21" i="1"/>
  <c r="Z21" i="1"/>
  <c r="X21" i="1"/>
  <c r="AJ134" i="1"/>
  <c r="AH134" i="1"/>
  <c r="AB134" i="1"/>
  <c r="AJ132" i="1"/>
  <c r="AH132" i="1"/>
  <c r="AB132" i="1"/>
  <c r="AJ129" i="1"/>
  <c r="AH129" i="1"/>
  <c r="AB129" i="1"/>
  <c r="AJ128" i="1"/>
  <c r="AH128" i="1"/>
  <c r="AB128" i="1"/>
  <c r="AJ127" i="1"/>
  <c r="AH127" i="1"/>
  <c r="AB127" i="1"/>
  <c r="AJ126" i="1"/>
  <c r="AH126" i="1"/>
  <c r="AB126" i="1"/>
  <c r="AJ124" i="1"/>
  <c r="AH124" i="1"/>
  <c r="AB124" i="1"/>
  <c r="AJ117" i="1"/>
  <c r="AH117" i="1"/>
  <c r="AB117" i="1"/>
  <c r="AJ108" i="1"/>
  <c r="AH108" i="1"/>
  <c r="AB108" i="1"/>
  <c r="AJ83" i="1"/>
  <c r="AH83" i="1"/>
  <c r="AB83" i="1"/>
  <c r="AJ81" i="1"/>
  <c r="AH81" i="1"/>
  <c r="AB81" i="1"/>
  <c r="AJ73" i="1"/>
  <c r="AH73" i="1"/>
  <c r="AB73" i="1"/>
  <c r="AJ68" i="1"/>
  <c r="AH68" i="1"/>
  <c r="AB68" i="1"/>
  <c r="AJ67" i="1"/>
  <c r="AH67" i="1"/>
  <c r="AB67" i="1"/>
  <c r="AJ63" i="1"/>
  <c r="AH63" i="1"/>
  <c r="AB63" i="1"/>
  <c r="AJ62" i="1"/>
  <c r="AH62" i="1"/>
  <c r="AB62" i="1"/>
  <c r="AJ58" i="1"/>
  <c r="AH58" i="1"/>
  <c r="AB58" i="1"/>
  <c r="AJ57" i="1"/>
  <c r="AH57" i="1"/>
  <c r="AB57" i="1"/>
  <c r="AJ56" i="1"/>
  <c r="AH56" i="1"/>
  <c r="AB56" i="1"/>
  <c r="AJ55" i="1"/>
  <c r="AH55" i="1"/>
  <c r="AB55" i="1"/>
  <c r="AJ54" i="1"/>
  <c r="AH54" i="1"/>
  <c r="AB54" i="1"/>
  <c r="AJ53" i="1"/>
  <c r="AH53" i="1"/>
  <c r="AB53" i="1"/>
  <c r="AJ52" i="1"/>
  <c r="AH52" i="1"/>
  <c r="AB52" i="1"/>
  <c r="AJ51" i="1"/>
  <c r="AH51" i="1"/>
  <c r="AB51" i="1"/>
  <c r="AJ50" i="1"/>
  <c r="AH50" i="1"/>
  <c r="AB50" i="1"/>
  <c r="AJ49" i="1"/>
  <c r="AH49" i="1"/>
  <c r="AB49" i="1"/>
  <c r="AJ48" i="1"/>
  <c r="AH48" i="1"/>
  <c r="AB48" i="1"/>
  <c r="AJ47" i="1"/>
  <c r="AH47" i="1"/>
  <c r="AB47" i="1"/>
  <c r="AJ46" i="1"/>
  <c r="AH46" i="1"/>
  <c r="AB46" i="1"/>
  <c r="AJ44" i="1"/>
  <c r="AH44" i="1"/>
  <c r="AB44" i="1"/>
  <c r="AJ43" i="1"/>
  <c r="AH43" i="1"/>
  <c r="AB43" i="1"/>
  <c r="AJ41" i="1"/>
  <c r="AH41" i="1"/>
  <c r="AB41" i="1"/>
  <c r="AJ39" i="1"/>
  <c r="AH39" i="1"/>
  <c r="AB39" i="1"/>
  <c r="AJ38" i="1"/>
  <c r="AH38" i="1"/>
  <c r="AB38" i="1"/>
  <c r="AJ36" i="1"/>
  <c r="AH36" i="1"/>
  <c r="AB36" i="1"/>
  <c r="AJ35" i="1"/>
  <c r="AH35" i="1"/>
  <c r="AB35" i="1"/>
  <c r="AJ34" i="1"/>
  <c r="AH34" i="1"/>
  <c r="AB34" i="1"/>
  <c r="AJ33" i="1"/>
  <c r="AH33" i="1"/>
  <c r="AB33" i="1"/>
  <c r="AJ31" i="1"/>
  <c r="AH31" i="1"/>
  <c r="AB31" i="1"/>
  <c r="AJ30" i="1"/>
  <c r="AH30" i="1"/>
  <c r="AB30" i="1"/>
  <c r="AJ29" i="1"/>
  <c r="AH29" i="1"/>
  <c r="AB29" i="1"/>
  <c r="AJ28" i="1"/>
  <c r="AH28" i="1"/>
  <c r="AB28" i="1"/>
  <c r="AJ27" i="1"/>
  <c r="AH27" i="1"/>
  <c r="AB27" i="1"/>
  <c r="AJ26" i="1"/>
  <c r="AH26" i="1"/>
  <c r="AB26" i="1"/>
  <c r="AJ25" i="1"/>
  <c r="AH25" i="1"/>
  <c r="AB25" i="1"/>
  <c r="AJ24" i="1"/>
  <c r="AH24" i="1"/>
  <c r="AB24" i="1"/>
  <c r="AJ23" i="1"/>
  <c r="AH23" i="1"/>
  <c r="AB23" i="1"/>
  <c r="AJ22" i="1"/>
  <c r="AH22" i="1"/>
  <c r="AB22" i="1"/>
  <c r="AJ20" i="1"/>
  <c r="AH20" i="1"/>
  <c r="AB20" i="1"/>
  <c r="AJ19" i="1"/>
  <c r="AH19" i="1"/>
  <c r="AB19" i="1"/>
  <c r="AJ17" i="1"/>
  <c r="AH17" i="1"/>
  <c r="AB17" i="1"/>
  <c r="AJ16" i="1"/>
  <c r="AH16" i="1"/>
  <c r="AB16" i="1"/>
  <c r="AJ15" i="1"/>
  <c r="AH15" i="1"/>
  <c r="AB15" i="1"/>
  <c r="R157" i="1" l="1"/>
  <c r="Q157" i="1"/>
  <c r="P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AL137" i="1"/>
  <c r="AJ137" i="1"/>
  <c r="AH137" i="1"/>
  <c r="AB137" i="1"/>
  <c r="Z137" i="1"/>
  <c r="X137" i="1"/>
  <c r="O137" i="1"/>
  <c r="AD137" i="1" s="1"/>
  <c r="AL136" i="1"/>
  <c r="AJ136" i="1"/>
  <c r="AH136" i="1"/>
  <c r="AB136" i="1"/>
  <c r="Z136" i="1"/>
  <c r="X136" i="1"/>
  <c r="O136" i="1"/>
  <c r="AD136" i="1" s="1"/>
  <c r="AL135" i="1"/>
  <c r="AJ135" i="1"/>
  <c r="AH135" i="1"/>
  <c r="AB135" i="1"/>
  <c r="Z135" i="1"/>
  <c r="X135" i="1"/>
  <c r="O135" i="1"/>
  <c r="AD135" i="1" s="1"/>
  <c r="AL134" i="1"/>
  <c r="Z134" i="1"/>
  <c r="X134" i="1"/>
  <c r="O134" i="1"/>
  <c r="AL133" i="1"/>
  <c r="AJ133" i="1"/>
  <c r="AH133" i="1"/>
  <c r="AB133" i="1"/>
  <c r="Z133" i="1"/>
  <c r="X133" i="1"/>
  <c r="O133" i="1"/>
  <c r="AD133" i="1" s="1"/>
  <c r="AL132" i="1"/>
  <c r="Z132" i="1"/>
  <c r="X132" i="1"/>
  <c r="O132" i="1"/>
  <c r="AL131" i="1"/>
  <c r="AJ131" i="1"/>
  <c r="AH131" i="1"/>
  <c r="AB131" i="1"/>
  <c r="Z131" i="1"/>
  <c r="X131" i="1"/>
  <c r="O131" i="1"/>
  <c r="AF131" i="1" s="1"/>
  <c r="AL130" i="1"/>
  <c r="AJ130" i="1"/>
  <c r="AH130" i="1"/>
  <c r="AB130" i="1"/>
  <c r="Z130" i="1"/>
  <c r="X130" i="1"/>
  <c r="O130" i="1"/>
  <c r="AD130" i="1" s="1"/>
  <c r="AL129" i="1"/>
  <c r="Z129" i="1"/>
  <c r="X129" i="1"/>
  <c r="O129" i="1"/>
  <c r="AL128" i="1"/>
  <c r="Z128" i="1"/>
  <c r="X128" i="1"/>
  <c r="O128" i="1"/>
  <c r="AL127" i="1"/>
  <c r="Z127" i="1"/>
  <c r="X127" i="1"/>
  <c r="O127" i="1"/>
  <c r="AL126" i="1"/>
  <c r="Z126" i="1"/>
  <c r="X126" i="1"/>
  <c r="O126" i="1"/>
  <c r="O125" i="1"/>
  <c r="AL124" i="1"/>
  <c r="Z124" i="1"/>
  <c r="X124" i="1"/>
  <c r="O124" i="1"/>
  <c r="O123" i="1"/>
  <c r="O122" i="1"/>
  <c r="O121" i="1"/>
  <c r="O120" i="1"/>
  <c r="O119" i="1"/>
  <c r="O118" i="1"/>
  <c r="AL117" i="1"/>
  <c r="Z117" i="1"/>
  <c r="X117" i="1"/>
  <c r="O117" i="1"/>
  <c r="O116" i="1"/>
  <c r="AL115" i="1"/>
  <c r="AJ115" i="1"/>
  <c r="AH115" i="1"/>
  <c r="AB115" i="1"/>
  <c r="X115" i="1"/>
  <c r="O115" i="1"/>
  <c r="AD115" i="1" s="1"/>
  <c r="O114" i="1"/>
  <c r="O113" i="1"/>
  <c r="O112" i="1"/>
  <c r="O111" i="1"/>
  <c r="O110" i="1"/>
  <c r="O109" i="1"/>
  <c r="AL108" i="1"/>
  <c r="Z108" i="1"/>
  <c r="X108" i="1"/>
  <c r="O108" i="1"/>
  <c r="AL107" i="1"/>
  <c r="AJ107" i="1"/>
  <c r="AH107" i="1"/>
  <c r="AB107" i="1"/>
  <c r="Z107" i="1"/>
  <c r="X107" i="1"/>
  <c r="O107" i="1"/>
  <c r="AD107" i="1" s="1"/>
  <c r="AL106" i="1"/>
  <c r="AJ106" i="1"/>
  <c r="AH106" i="1"/>
  <c r="AB106" i="1"/>
  <c r="Z106" i="1"/>
  <c r="X106" i="1"/>
  <c r="O106" i="1"/>
  <c r="AD106" i="1" s="1"/>
  <c r="AL105" i="1"/>
  <c r="AJ105" i="1"/>
  <c r="AH105" i="1"/>
  <c r="Z105" i="1"/>
  <c r="X105" i="1"/>
  <c r="O105" i="1"/>
  <c r="AD105" i="1" s="1"/>
  <c r="AL104" i="1"/>
  <c r="AJ104" i="1"/>
  <c r="AH104" i="1"/>
  <c r="AB104" i="1"/>
  <c r="X104" i="1"/>
  <c r="O104" i="1"/>
  <c r="AD104" i="1" s="1"/>
  <c r="O103" i="1"/>
  <c r="AL102" i="1"/>
  <c r="AJ102" i="1"/>
  <c r="AH102" i="1"/>
  <c r="AB102" i="1"/>
  <c r="Z102" i="1"/>
  <c r="X102" i="1"/>
  <c r="O102" i="1"/>
  <c r="AD102" i="1" s="1"/>
  <c r="AL101" i="1"/>
  <c r="AJ101" i="1"/>
  <c r="AH101" i="1"/>
  <c r="AB101" i="1"/>
  <c r="Z101" i="1"/>
  <c r="X101" i="1"/>
  <c r="O101" i="1"/>
  <c r="AD101" i="1" s="1"/>
  <c r="AL100" i="1"/>
  <c r="AJ100" i="1"/>
  <c r="AH100" i="1"/>
  <c r="AB100" i="1"/>
  <c r="Z100" i="1"/>
  <c r="X100" i="1"/>
  <c r="O100" i="1"/>
  <c r="AD100" i="1" s="1"/>
  <c r="AL99" i="1"/>
  <c r="AJ99" i="1"/>
  <c r="AH99" i="1"/>
  <c r="AB99" i="1"/>
  <c r="Z99" i="1"/>
  <c r="X99" i="1"/>
  <c r="O99" i="1"/>
  <c r="AD99" i="1" s="1"/>
  <c r="AL98" i="1"/>
  <c r="AJ98" i="1"/>
  <c r="AH98" i="1"/>
  <c r="AB98" i="1"/>
  <c r="Z98" i="1"/>
  <c r="X98" i="1"/>
  <c r="O98" i="1"/>
  <c r="AD98" i="1" s="1"/>
  <c r="AL97" i="1"/>
  <c r="AJ97" i="1"/>
  <c r="AH97" i="1"/>
  <c r="AB97" i="1"/>
  <c r="Z97" i="1"/>
  <c r="X97" i="1"/>
  <c r="O97" i="1"/>
  <c r="AD97" i="1" s="1"/>
  <c r="AL96" i="1"/>
  <c r="AJ96" i="1"/>
  <c r="AH96" i="1"/>
  <c r="AB96" i="1"/>
  <c r="Z96" i="1"/>
  <c r="X96" i="1"/>
  <c r="O96" i="1"/>
  <c r="AD96" i="1" s="1"/>
  <c r="AL95" i="1"/>
  <c r="AJ95" i="1"/>
  <c r="AH95" i="1"/>
  <c r="AB95" i="1"/>
  <c r="Z95" i="1"/>
  <c r="X95" i="1"/>
  <c r="O95" i="1"/>
  <c r="AD95" i="1" s="1"/>
  <c r="AL94" i="1"/>
  <c r="AJ94" i="1"/>
  <c r="AH94" i="1"/>
  <c r="AB94" i="1"/>
  <c r="Z94" i="1"/>
  <c r="X94" i="1"/>
  <c r="O94" i="1"/>
  <c r="AD94" i="1" s="1"/>
  <c r="AL93" i="1"/>
  <c r="AJ93" i="1"/>
  <c r="AH93" i="1"/>
  <c r="AB93" i="1"/>
  <c r="Z93" i="1"/>
  <c r="X93" i="1"/>
  <c r="O93" i="1"/>
  <c r="AD93" i="1" s="1"/>
  <c r="O92" i="1"/>
  <c r="AL91" i="1"/>
  <c r="AJ91" i="1"/>
  <c r="AH91" i="1"/>
  <c r="AB91" i="1"/>
  <c r="Z91" i="1"/>
  <c r="X91" i="1"/>
  <c r="O91" i="1"/>
  <c r="AF91" i="1" s="1"/>
  <c r="AL90" i="1"/>
  <c r="AJ90" i="1"/>
  <c r="AH90" i="1"/>
  <c r="AB90" i="1"/>
  <c r="Z90" i="1"/>
  <c r="X90" i="1"/>
  <c r="O90" i="1"/>
  <c r="AD90" i="1" s="1"/>
  <c r="AL89" i="1"/>
  <c r="AJ89" i="1"/>
  <c r="AH89" i="1"/>
  <c r="AB89" i="1"/>
  <c r="Z89" i="1"/>
  <c r="X89" i="1"/>
  <c r="O89" i="1"/>
  <c r="AF89" i="1" s="1"/>
  <c r="O88" i="1"/>
  <c r="AL87" i="1"/>
  <c r="AJ87" i="1"/>
  <c r="AH87" i="1"/>
  <c r="AB87" i="1"/>
  <c r="Z87" i="1"/>
  <c r="X87" i="1"/>
  <c r="O87" i="1"/>
  <c r="AF87" i="1" s="1"/>
  <c r="AL86" i="1"/>
  <c r="AJ86" i="1"/>
  <c r="AH86" i="1"/>
  <c r="AB86" i="1"/>
  <c r="Z86" i="1"/>
  <c r="X86" i="1"/>
  <c r="O86" i="1"/>
  <c r="AD86" i="1" s="1"/>
  <c r="AL85" i="1"/>
  <c r="AJ85" i="1"/>
  <c r="AH85" i="1"/>
  <c r="AB85" i="1"/>
  <c r="X85" i="1"/>
  <c r="O85" i="1"/>
  <c r="AD85" i="1" s="1"/>
  <c r="AL84" i="1"/>
  <c r="AJ84" i="1"/>
  <c r="AH84" i="1"/>
  <c r="AB84" i="1"/>
  <c r="Z84" i="1"/>
  <c r="X84" i="1"/>
  <c r="O84" i="1"/>
  <c r="AL83" i="1"/>
  <c r="Z83" i="1"/>
  <c r="X83" i="1"/>
  <c r="O83" i="1"/>
  <c r="AL82" i="1"/>
  <c r="AJ82" i="1"/>
  <c r="AH82" i="1"/>
  <c r="AB82" i="1"/>
  <c r="Z82" i="1"/>
  <c r="X82" i="1"/>
  <c r="O82" i="1"/>
  <c r="AL81" i="1"/>
  <c r="Z81" i="1"/>
  <c r="X81" i="1"/>
  <c r="O81" i="1"/>
  <c r="AL80" i="1"/>
  <c r="AJ80" i="1"/>
  <c r="AH80" i="1"/>
  <c r="AB80" i="1"/>
  <c r="X80" i="1"/>
  <c r="O80" i="1"/>
  <c r="AD80" i="1" s="1"/>
  <c r="AL79" i="1"/>
  <c r="AJ79" i="1"/>
  <c r="AH79" i="1"/>
  <c r="AB79" i="1"/>
  <c r="Z79" i="1"/>
  <c r="X79" i="1"/>
  <c r="O79" i="1"/>
  <c r="AF79" i="1" s="1"/>
  <c r="AL78" i="1"/>
  <c r="AJ78" i="1"/>
  <c r="AH78" i="1"/>
  <c r="AB78" i="1"/>
  <c r="Z78" i="1"/>
  <c r="X78" i="1"/>
  <c r="O78" i="1"/>
  <c r="AD78" i="1" s="1"/>
  <c r="AL77" i="1"/>
  <c r="AJ77" i="1"/>
  <c r="AH77" i="1"/>
  <c r="AB77" i="1"/>
  <c r="Z77" i="1"/>
  <c r="X77" i="1"/>
  <c r="O77" i="1"/>
  <c r="AD77" i="1" s="1"/>
  <c r="AL76" i="1"/>
  <c r="AJ76" i="1"/>
  <c r="AH76" i="1"/>
  <c r="AB76" i="1"/>
  <c r="Z76" i="1"/>
  <c r="X76" i="1"/>
  <c r="O76" i="1"/>
  <c r="AF76" i="1" s="1"/>
  <c r="AL75" i="1"/>
  <c r="AJ75" i="1"/>
  <c r="AH75" i="1"/>
  <c r="AB75" i="1"/>
  <c r="Z75" i="1"/>
  <c r="X75" i="1"/>
  <c r="O75" i="1"/>
  <c r="AD75" i="1" s="1"/>
  <c r="AL74" i="1"/>
  <c r="AJ74" i="1"/>
  <c r="AH74" i="1"/>
  <c r="AB74" i="1"/>
  <c r="Z74" i="1"/>
  <c r="X74" i="1"/>
  <c r="O74" i="1"/>
  <c r="AF74" i="1" s="1"/>
  <c r="AL73" i="1"/>
  <c r="Z73" i="1"/>
  <c r="X73" i="1"/>
  <c r="O73" i="1"/>
  <c r="AL72" i="1"/>
  <c r="AJ72" i="1"/>
  <c r="AH72" i="1"/>
  <c r="AB72" i="1"/>
  <c r="Z72" i="1"/>
  <c r="X72" i="1"/>
  <c r="O72" i="1"/>
  <c r="AF72" i="1" s="1"/>
  <c r="AL71" i="1"/>
  <c r="AJ71" i="1"/>
  <c r="AH71" i="1"/>
  <c r="AB71" i="1"/>
  <c r="Z71" i="1"/>
  <c r="X71" i="1"/>
  <c r="O71" i="1"/>
  <c r="AD71" i="1" s="1"/>
  <c r="AL70" i="1"/>
  <c r="AJ70" i="1"/>
  <c r="AH70" i="1"/>
  <c r="AB70" i="1"/>
  <c r="Z70" i="1"/>
  <c r="X70" i="1"/>
  <c r="O70" i="1"/>
  <c r="AL69" i="1"/>
  <c r="AJ69" i="1"/>
  <c r="AH69" i="1"/>
  <c r="AB69" i="1"/>
  <c r="X69" i="1"/>
  <c r="O69" i="1"/>
  <c r="AD69" i="1" s="1"/>
  <c r="AL68" i="1"/>
  <c r="Z68" i="1"/>
  <c r="X68" i="1"/>
  <c r="O68" i="1"/>
  <c r="AL67" i="1"/>
  <c r="Z67" i="1"/>
  <c r="X67" i="1"/>
  <c r="O67" i="1"/>
  <c r="AL66" i="1"/>
  <c r="AJ66" i="1"/>
  <c r="AH66" i="1"/>
  <c r="AB66" i="1"/>
  <c r="X66" i="1"/>
  <c r="O66" i="1"/>
  <c r="AL65" i="1"/>
  <c r="AJ65" i="1"/>
  <c r="AH65" i="1"/>
  <c r="AB65" i="1"/>
  <c r="Z65" i="1"/>
  <c r="X65" i="1"/>
  <c r="O65" i="1"/>
  <c r="AD65" i="1" s="1"/>
  <c r="O64" i="1"/>
  <c r="AL63" i="1"/>
  <c r="Z63" i="1"/>
  <c r="X63" i="1"/>
  <c r="O63" i="1"/>
  <c r="AL62" i="1"/>
  <c r="Z62" i="1"/>
  <c r="X62" i="1"/>
  <c r="O62" i="1"/>
  <c r="AL61" i="1"/>
  <c r="AJ61" i="1"/>
  <c r="AH61" i="1"/>
  <c r="AB61" i="1"/>
  <c r="Z61" i="1"/>
  <c r="X61" i="1"/>
  <c r="O61" i="1"/>
  <c r="AF61" i="1" s="1"/>
  <c r="O60" i="1"/>
  <c r="O59" i="1"/>
  <c r="AL58" i="1"/>
  <c r="Z58" i="1"/>
  <c r="X58" i="1"/>
  <c r="O58" i="1"/>
  <c r="AL57" i="1"/>
  <c r="Z57" i="1"/>
  <c r="X57" i="1"/>
  <c r="O57" i="1"/>
  <c r="AL56" i="1"/>
  <c r="Z56" i="1"/>
  <c r="X56" i="1"/>
  <c r="O56" i="1"/>
  <c r="AL55" i="1"/>
  <c r="Z55" i="1"/>
  <c r="X55" i="1"/>
  <c r="O55" i="1"/>
  <c r="AL54" i="1"/>
  <c r="Z54" i="1"/>
  <c r="X54" i="1"/>
  <c r="O54" i="1"/>
  <c r="AL53" i="1"/>
  <c r="Z53" i="1"/>
  <c r="X53" i="1"/>
  <c r="O53" i="1"/>
  <c r="AL52" i="1"/>
  <c r="Z52" i="1"/>
  <c r="X52" i="1"/>
  <c r="O52" i="1"/>
  <c r="AL51" i="1"/>
  <c r="Z51" i="1"/>
  <c r="X51" i="1"/>
  <c r="O51" i="1"/>
  <c r="AL50" i="1"/>
  <c r="Z50" i="1"/>
  <c r="X50" i="1"/>
  <c r="O50" i="1"/>
  <c r="AL49" i="1"/>
  <c r="Z49" i="1"/>
  <c r="X49" i="1"/>
  <c r="O49" i="1"/>
  <c r="AL48" i="1"/>
  <c r="Z48" i="1"/>
  <c r="X48" i="1"/>
  <c r="O48" i="1"/>
  <c r="AL47" i="1"/>
  <c r="Z47" i="1"/>
  <c r="X47" i="1"/>
  <c r="O47" i="1"/>
  <c r="AL46" i="1"/>
  <c r="Z46" i="1"/>
  <c r="X46" i="1"/>
  <c r="O46" i="1"/>
  <c r="AL45" i="1"/>
  <c r="AJ45" i="1"/>
  <c r="AH45" i="1"/>
  <c r="AB45" i="1"/>
  <c r="Z45" i="1"/>
  <c r="X45" i="1"/>
  <c r="O45" i="1"/>
  <c r="AD45" i="1" s="1"/>
  <c r="AL44" i="1"/>
  <c r="Z44" i="1"/>
  <c r="X44" i="1"/>
  <c r="O44" i="1"/>
  <c r="AL43" i="1"/>
  <c r="Z43" i="1"/>
  <c r="X43" i="1"/>
  <c r="O43" i="1"/>
  <c r="O42" i="1"/>
  <c r="AL41" i="1"/>
  <c r="Z41" i="1"/>
  <c r="X41" i="1"/>
  <c r="O41" i="1"/>
  <c r="O40" i="1"/>
  <c r="AL39" i="1"/>
  <c r="Z39" i="1"/>
  <c r="X39" i="1"/>
  <c r="O39" i="1"/>
  <c r="AL38" i="1"/>
  <c r="Z38" i="1"/>
  <c r="X38" i="1"/>
  <c r="O38" i="1"/>
  <c r="O37" i="1"/>
  <c r="AL36" i="1"/>
  <c r="Z36" i="1"/>
  <c r="X36" i="1"/>
  <c r="O36" i="1"/>
  <c r="AL35" i="1"/>
  <c r="Z35" i="1"/>
  <c r="X35" i="1"/>
  <c r="O35" i="1"/>
  <c r="AL34" i="1"/>
  <c r="Z34" i="1"/>
  <c r="X34" i="1"/>
  <c r="O34" i="1"/>
  <c r="AL33" i="1"/>
  <c r="Z33" i="1"/>
  <c r="X33" i="1"/>
  <c r="O33" i="1"/>
  <c r="O32" i="1"/>
  <c r="AL31" i="1"/>
  <c r="Z31" i="1"/>
  <c r="X31" i="1"/>
  <c r="O31" i="1"/>
  <c r="AL30" i="1"/>
  <c r="Z30" i="1"/>
  <c r="X30" i="1"/>
  <c r="O30" i="1"/>
  <c r="AL29" i="1"/>
  <c r="Z29" i="1"/>
  <c r="X29" i="1"/>
  <c r="O29" i="1"/>
  <c r="AL28" i="1"/>
  <c r="Z28" i="1"/>
  <c r="X28" i="1"/>
  <c r="O28" i="1"/>
  <c r="AL27" i="1"/>
  <c r="Z27" i="1"/>
  <c r="X27" i="1"/>
  <c r="O27" i="1"/>
  <c r="AL26" i="1"/>
  <c r="Z26" i="1"/>
  <c r="X26" i="1"/>
  <c r="O26" i="1"/>
  <c r="AL25" i="1"/>
  <c r="Z25" i="1"/>
  <c r="X25" i="1"/>
  <c r="O25" i="1"/>
  <c r="AL24" i="1"/>
  <c r="Z24" i="1"/>
  <c r="X24" i="1"/>
  <c r="O24" i="1"/>
  <c r="AL23" i="1"/>
  <c r="Z23" i="1"/>
  <c r="X23" i="1"/>
  <c r="O23" i="1"/>
  <c r="AL22" i="1"/>
  <c r="Z22" i="1"/>
  <c r="X22" i="1"/>
  <c r="O22" i="1"/>
  <c r="O21" i="1"/>
  <c r="AL20" i="1"/>
  <c r="Z20" i="1"/>
  <c r="X20" i="1"/>
  <c r="O20" i="1"/>
  <c r="AL19" i="1"/>
  <c r="Z19" i="1"/>
  <c r="X19" i="1"/>
  <c r="O19" i="1"/>
  <c r="AL18" i="1"/>
  <c r="AJ18" i="1"/>
  <c r="AH18" i="1"/>
  <c r="AB18" i="1"/>
  <c r="Z18" i="1"/>
  <c r="X18" i="1"/>
  <c r="O18" i="1"/>
  <c r="AD18" i="1" s="1"/>
  <c r="AL17" i="1"/>
  <c r="Z17" i="1"/>
  <c r="X17" i="1"/>
  <c r="O17" i="1"/>
  <c r="AL16" i="1"/>
  <c r="Z16" i="1"/>
  <c r="X16" i="1"/>
  <c r="O16" i="1"/>
  <c r="AL15" i="1"/>
  <c r="Z15" i="1"/>
  <c r="X15" i="1"/>
  <c r="O15" i="1"/>
  <c r="AL14" i="1"/>
  <c r="AJ14" i="1"/>
  <c r="AH14" i="1"/>
  <c r="AB14" i="1"/>
  <c r="Z14" i="1"/>
  <c r="X14" i="1"/>
  <c r="O14" i="1"/>
  <c r="AD14" i="1" s="1"/>
  <c r="AL13" i="1"/>
  <c r="AJ13" i="1"/>
  <c r="AH13" i="1"/>
  <c r="AB13" i="1"/>
  <c r="Z13" i="1"/>
  <c r="X13" i="1"/>
  <c r="O13" i="1"/>
  <c r="AF13" i="1" s="1"/>
  <c r="AL12" i="1"/>
  <c r="AJ12" i="1"/>
  <c r="AH12" i="1"/>
  <c r="AB12" i="1"/>
  <c r="Z12" i="1"/>
  <c r="X12" i="1"/>
  <c r="O12" i="1"/>
  <c r="AD12" i="1" s="1"/>
  <c r="AL11" i="1"/>
  <c r="AJ11" i="1"/>
  <c r="AH11" i="1"/>
  <c r="AB11" i="1"/>
  <c r="Z11" i="1"/>
  <c r="X11" i="1"/>
  <c r="O11" i="1"/>
  <c r="AF11" i="1" s="1"/>
  <c r="AF84" i="1" l="1"/>
  <c r="V84" i="1"/>
  <c r="AF34" i="1"/>
  <c r="AD34" i="1"/>
  <c r="AF19" i="1"/>
  <c r="AD19" i="1"/>
  <c r="AF20" i="1"/>
  <c r="AD20" i="1"/>
  <c r="AF21" i="1"/>
  <c r="AD21" i="1"/>
  <c r="AF41" i="1"/>
  <c r="AD41" i="1"/>
  <c r="AF42" i="1"/>
  <c r="AD42" i="1"/>
  <c r="AF46" i="1"/>
  <c r="AD46" i="1"/>
  <c r="AF47" i="1"/>
  <c r="AD47" i="1"/>
  <c r="AD48" i="1"/>
  <c r="AF48" i="1"/>
  <c r="AF49" i="1"/>
  <c r="AD49" i="1"/>
  <c r="AF50" i="1"/>
  <c r="AD50" i="1"/>
  <c r="AF51" i="1"/>
  <c r="AD51" i="1"/>
  <c r="AD52" i="1"/>
  <c r="AF52" i="1"/>
  <c r="AF53" i="1"/>
  <c r="AD53" i="1"/>
  <c r="AF54" i="1"/>
  <c r="AD54" i="1"/>
  <c r="AF55" i="1"/>
  <c r="AD55" i="1"/>
  <c r="AD56" i="1"/>
  <c r="AF56" i="1"/>
  <c r="AF57" i="1"/>
  <c r="AD57" i="1"/>
  <c r="AF58" i="1"/>
  <c r="AD58" i="1"/>
  <c r="AF59" i="1"/>
  <c r="AD59" i="1"/>
  <c r="AF88" i="1"/>
  <c r="AD88" i="1"/>
  <c r="AF103" i="1"/>
  <c r="AD103" i="1"/>
  <c r="AF110" i="1"/>
  <c r="AD110" i="1"/>
  <c r="AF114" i="1"/>
  <c r="AD114" i="1"/>
  <c r="AF117" i="1"/>
  <c r="AD117" i="1"/>
  <c r="AF118" i="1"/>
  <c r="AD118" i="1"/>
  <c r="AF122" i="1"/>
  <c r="AD122" i="1"/>
  <c r="AF134" i="1"/>
  <c r="AD134" i="1"/>
  <c r="AD141" i="1"/>
  <c r="AF141" i="1"/>
  <c r="AF145" i="1"/>
  <c r="AD145" i="1"/>
  <c r="AD149" i="1"/>
  <c r="AF149" i="1"/>
  <c r="AF153" i="1"/>
  <c r="AD153" i="1"/>
  <c r="AF35" i="1"/>
  <c r="AD35" i="1"/>
  <c r="AF15" i="1"/>
  <c r="AD15" i="1"/>
  <c r="AF16" i="1"/>
  <c r="AD16" i="1"/>
  <c r="AD17" i="1"/>
  <c r="AF17" i="1"/>
  <c r="AF22" i="1"/>
  <c r="AD22" i="1"/>
  <c r="AD23" i="1"/>
  <c r="AF23" i="1"/>
  <c r="AF24" i="1"/>
  <c r="AD24" i="1"/>
  <c r="AF25" i="1"/>
  <c r="AD25" i="1"/>
  <c r="AF26" i="1"/>
  <c r="AD26" i="1"/>
  <c r="AD27" i="1"/>
  <c r="AF27" i="1"/>
  <c r="AF28" i="1"/>
  <c r="AD28" i="1"/>
  <c r="AF29" i="1"/>
  <c r="AD29" i="1"/>
  <c r="AF30" i="1"/>
  <c r="AD30" i="1"/>
  <c r="AD31" i="1"/>
  <c r="AF31" i="1"/>
  <c r="AF32" i="1"/>
  <c r="AD32" i="1"/>
  <c r="AD43" i="1"/>
  <c r="AF43" i="1"/>
  <c r="AF44" i="1"/>
  <c r="AD44" i="1"/>
  <c r="AF60" i="1"/>
  <c r="AD60" i="1"/>
  <c r="AF62" i="1"/>
  <c r="AD62" i="1"/>
  <c r="AD63" i="1"/>
  <c r="AF63" i="1"/>
  <c r="AF64" i="1"/>
  <c r="AD64" i="1"/>
  <c r="AF83" i="1"/>
  <c r="AD83" i="1"/>
  <c r="AF111" i="1"/>
  <c r="AD111" i="1"/>
  <c r="AF119" i="1"/>
  <c r="AD119" i="1"/>
  <c r="AF123" i="1"/>
  <c r="AD123" i="1"/>
  <c r="AF132" i="1"/>
  <c r="AD132" i="1"/>
  <c r="AD138" i="1"/>
  <c r="AF138" i="1"/>
  <c r="AD142" i="1"/>
  <c r="AF142" i="1"/>
  <c r="AF146" i="1"/>
  <c r="AD146" i="1"/>
  <c r="AF150" i="1"/>
  <c r="AD150" i="1"/>
  <c r="AF154" i="1"/>
  <c r="AD154" i="1"/>
  <c r="AF33" i="1"/>
  <c r="AD33" i="1"/>
  <c r="AF37" i="1"/>
  <c r="AD37" i="1"/>
  <c r="AF73" i="1"/>
  <c r="AD73" i="1"/>
  <c r="AD81" i="1"/>
  <c r="AF81" i="1"/>
  <c r="AD92" i="1"/>
  <c r="AF92" i="1"/>
  <c r="AF112" i="1"/>
  <c r="AD112" i="1"/>
  <c r="AF120" i="1"/>
  <c r="AD120" i="1"/>
  <c r="AD124" i="1"/>
  <c r="AF124" i="1"/>
  <c r="AF125" i="1"/>
  <c r="AD125" i="1"/>
  <c r="AD139" i="1"/>
  <c r="AF139" i="1"/>
  <c r="AD143" i="1"/>
  <c r="AF143" i="1"/>
  <c r="AF147" i="1"/>
  <c r="AD147" i="1"/>
  <c r="AF151" i="1"/>
  <c r="AD151" i="1"/>
  <c r="AF155" i="1"/>
  <c r="AD155" i="1"/>
  <c r="AD36" i="1"/>
  <c r="AF36" i="1"/>
  <c r="AF38" i="1"/>
  <c r="AD38" i="1"/>
  <c r="AF39" i="1"/>
  <c r="AD39" i="1"/>
  <c r="AF40" i="1"/>
  <c r="AD40" i="1"/>
  <c r="AF67" i="1"/>
  <c r="AD67" i="1"/>
  <c r="AF68" i="1"/>
  <c r="AD68" i="1"/>
  <c r="AF108" i="1"/>
  <c r="AD108" i="1"/>
  <c r="AF109" i="1"/>
  <c r="AD109" i="1"/>
  <c r="AF113" i="1"/>
  <c r="AD113" i="1"/>
  <c r="AF116" i="1"/>
  <c r="AD116" i="1"/>
  <c r="AF121" i="1"/>
  <c r="AD121" i="1"/>
  <c r="AF126" i="1"/>
  <c r="AD126" i="1"/>
  <c r="AF127" i="1"/>
  <c r="AD127" i="1"/>
  <c r="AF128" i="1"/>
  <c r="AD128" i="1"/>
  <c r="AD129" i="1"/>
  <c r="AF129" i="1"/>
  <c r="AD140" i="1"/>
  <c r="AF140" i="1"/>
  <c r="AF144" i="1"/>
  <c r="AD144" i="1"/>
  <c r="AF148" i="1"/>
  <c r="AD148" i="1"/>
  <c r="AF152" i="1"/>
  <c r="AD152" i="1"/>
  <c r="AF156" i="1"/>
  <c r="AD156" i="1"/>
  <c r="O157" i="1"/>
  <c r="AF97" i="1"/>
  <c r="AF135" i="1"/>
  <c r="AF99" i="1"/>
  <c r="AF95" i="1"/>
  <c r="AF133" i="1"/>
  <c r="AF86" i="1"/>
  <c r="AF101" i="1"/>
  <c r="AF106" i="1"/>
  <c r="AF130" i="1"/>
  <c r="AD131" i="1"/>
  <c r="AD87" i="1"/>
  <c r="AD89" i="1"/>
  <c r="AF90" i="1"/>
  <c r="AD91" i="1"/>
  <c r="AD11" i="1"/>
  <c r="AF65" i="1"/>
  <c r="AF69" i="1"/>
  <c r="AF78" i="1"/>
  <c r="AD79" i="1"/>
  <c r="AF80" i="1"/>
  <c r="AD84" i="1"/>
  <c r="AF85" i="1"/>
  <c r="AF93" i="1"/>
  <c r="AF94" i="1"/>
  <c r="AF137" i="1"/>
  <c r="AD13" i="1"/>
  <c r="AD61" i="1"/>
  <c r="AF71" i="1"/>
  <c r="AD72" i="1"/>
  <c r="AD74" i="1"/>
  <c r="AF75" i="1"/>
  <c r="AD76" i="1"/>
  <c r="AF77" i="1"/>
  <c r="V11" i="1"/>
  <c r="AF12" i="1"/>
  <c r="AF14" i="1"/>
  <c r="AF45" i="1"/>
  <c r="AD66" i="1"/>
  <c r="AF66" i="1"/>
  <c r="AD70" i="1"/>
  <c r="AF70" i="1"/>
  <c r="AD82" i="1"/>
  <c r="AF82" i="1"/>
  <c r="AF18" i="1"/>
  <c r="AF96" i="1"/>
  <c r="AF98" i="1"/>
  <c r="AF100" i="1"/>
  <c r="AF102" i="1"/>
  <c r="AF104" i="1"/>
  <c r="AF105" i="1"/>
  <c r="AF107" i="1"/>
  <c r="AF115" i="1"/>
  <c r="AF136" i="1"/>
  <c r="AM11" i="1" l="1"/>
  <c r="AN11" i="1" l="1"/>
  <c r="AO11" i="1" l="1"/>
  <c r="V12" i="1" l="1"/>
  <c r="AM12" i="1" s="1"/>
  <c r="AN12" i="1" l="1"/>
  <c r="AO12" i="1" l="1"/>
  <c r="V13" i="1"/>
  <c r="AM13" i="1" l="1"/>
  <c r="AN13" i="1" l="1"/>
  <c r="AO13" i="1" l="1"/>
  <c r="V15" i="1"/>
  <c r="AM15" i="1" s="1"/>
  <c r="AN15" i="1" s="1"/>
  <c r="AO15" i="1" s="1"/>
  <c r="V14" i="1"/>
  <c r="AM14" i="1" s="1"/>
  <c r="AN14" i="1" l="1"/>
  <c r="V16" i="1"/>
  <c r="AM16" i="1" s="1"/>
  <c r="AN16" i="1" s="1"/>
  <c r="AO16" i="1" s="1"/>
  <c r="AO14" i="1" l="1"/>
  <c r="V17" i="1"/>
  <c r="AM17" i="1" s="1"/>
  <c r="AN17" i="1" s="1"/>
  <c r="AO17" i="1" s="1"/>
  <c r="AQ17" i="1" l="1"/>
  <c r="AR17" i="1" s="1"/>
  <c r="AS17" i="1" s="1"/>
  <c r="V18" i="1"/>
  <c r="AM18" i="1" s="1"/>
  <c r="V19" i="1" l="1"/>
  <c r="AM19" i="1" s="1"/>
  <c r="AQ18" i="1"/>
  <c r="AN18" i="1"/>
  <c r="AO18" i="1" s="1"/>
  <c r="AN19" i="1" l="1"/>
  <c r="AO19" i="1" s="1"/>
  <c r="V20" i="1"/>
  <c r="AM20" i="1" s="1"/>
  <c r="AN20" i="1" s="1"/>
  <c r="AO20" i="1" s="1"/>
  <c r="AR18" i="1"/>
  <c r="AS18" i="1" l="1"/>
  <c r="V22" i="1"/>
  <c r="AM22" i="1" s="1"/>
  <c r="AN22" i="1" s="1"/>
  <c r="AO22" i="1" s="1"/>
  <c r="V21" i="1"/>
  <c r="AM21" i="1" s="1"/>
  <c r="AN21" i="1" s="1"/>
  <c r="AO21" i="1" s="1"/>
  <c r="V23" i="1"/>
  <c r="AM23" i="1" l="1"/>
  <c r="V24" i="1" l="1"/>
  <c r="AM24" i="1" s="1"/>
  <c r="AN24" i="1" s="1"/>
  <c r="AO24" i="1" s="1"/>
  <c r="AN23" i="1"/>
  <c r="AO23" i="1" s="1"/>
  <c r="V25" i="1" l="1"/>
  <c r="AM25" i="1" s="1"/>
  <c r="AN25" i="1" s="1"/>
  <c r="AO25" i="1" s="1"/>
  <c r="V26" i="1" l="1"/>
  <c r="AM26" i="1" s="1"/>
  <c r="AN26" i="1" s="1"/>
  <c r="AO26" i="1" s="1"/>
  <c r="V27" i="1" l="1"/>
  <c r="AM27" i="1" s="1"/>
  <c r="AN27" i="1" s="1"/>
  <c r="AO27" i="1" s="1"/>
  <c r="V28" i="1" l="1"/>
  <c r="AM28" i="1" s="1"/>
  <c r="AN28" i="1" l="1"/>
  <c r="AO28" i="1" s="1"/>
  <c r="V29" i="1"/>
  <c r="AM29" i="1" s="1"/>
  <c r="AN29" i="1" s="1"/>
  <c r="V30" i="1" l="1"/>
  <c r="AM30" i="1" s="1"/>
  <c r="AO29" i="1"/>
  <c r="V31" i="1" l="1"/>
  <c r="AM31" i="1" s="1"/>
  <c r="AN31" i="1" s="1"/>
  <c r="AO31" i="1" s="1"/>
  <c r="AN30" i="1"/>
  <c r="AO30" i="1" s="1"/>
  <c r="V32" i="1" l="1"/>
  <c r="AM32" i="1" s="1"/>
  <c r="AN32" i="1" s="1"/>
  <c r="AO32" i="1" s="1"/>
  <c r="V33" i="1" l="1"/>
  <c r="AM33" i="1" s="1"/>
  <c r="AN33" i="1" s="1"/>
  <c r="AO33" i="1" s="1"/>
  <c r="V34" i="1" l="1"/>
  <c r="AM34" i="1" s="1"/>
  <c r="AN34" i="1" s="1"/>
  <c r="AO34" i="1" s="1"/>
  <c r="V35" i="1" l="1"/>
  <c r="AM35" i="1" s="1"/>
  <c r="AN35" i="1" s="1"/>
  <c r="AO35" i="1" s="1"/>
  <c r="V36" i="1" l="1"/>
  <c r="AM36" i="1" s="1"/>
  <c r="AN36" i="1" s="1"/>
  <c r="AO36" i="1" s="1"/>
  <c r="V37" i="1" l="1"/>
  <c r="AM37" i="1" s="1"/>
  <c r="AN37" i="1" s="1"/>
  <c r="AO37" i="1" s="1"/>
  <c r="V38" i="1" l="1"/>
  <c r="AM38" i="1" s="1"/>
  <c r="AN38" i="1" s="1"/>
  <c r="AO38" i="1" s="1"/>
  <c r="V39" i="1" l="1"/>
  <c r="AM39" i="1" s="1"/>
  <c r="AN39" i="1" s="1"/>
  <c r="AO39" i="1" s="1"/>
  <c r="V40" i="1" l="1"/>
  <c r="AM40" i="1" s="1"/>
  <c r="AN40" i="1" s="1"/>
  <c r="AO40" i="1" s="1"/>
  <c r="V41" i="1" l="1"/>
  <c r="AM41" i="1" s="1"/>
  <c r="AN41" i="1" l="1"/>
  <c r="AO41" i="1" s="1"/>
  <c r="V42" i="1"/>
  <c r="AM42" i="1" s="1"/>
  <c r="AN42" i="1" s="1"/>
  <c r="AO42" i="1" s="1"/>
  <c r="V43" i="1" l="1"/>
  <c r="AM43" i="1" s="1"/>
  <c r="AN43" i="1" s="1"/>
  <c r="AO43" i="1" s="1"/>
  <c r="V44" i="1" l="1"/>
  <c r="AM44" i="1" s="1"/>
  <c r="AN44" i="1" s="1"/>
  <c r="AO44" i="1" s="1"/>
  <c r="V45" i="1" l="1"/>
  <c r="AM45" i="1" s="1"/>
  <c r="AN45" i="1" s="1"/>
  <c r="AO45" i="1" s="1"/>
  <c r="V46" i="1" l="1"/>
  <c r="AM46" i="1" s="1"/>
  <c r="AN46" i="1" s="1"/>
  <c r="AO46" i="1" s="1"/>
  <c r="V47" i="1" l="1"/>
  <c r="AM47" i="1" s="1"/>
  <c r="AN47" i="1" s="1"/>
  <c r="AO47" i="1" s="1"/>
  <c r="V48" i="1" l="1"/>
  <c r="AM48" i="1" s="1"/>
  <c r="AN48" i="1" s="1"/>
  <c r="AO48" i="1" s="1"/>
  <c r="V49" i="1" l="1"/>
  <c r="AM49" i="1" s="1"/>
  <c r="AN49" i="1" s="1"/>
  <c r="AO49" i="1" s="1"/>
  <c r="V50" i="1" l="1"/>
  <c r="AM50" i="1" s="1"/>
  <c r="AN50" i="1" l="1"/>
  <c r="AO50" i="1" s="1"/>
  <c r="V51" i="1"/>
  <c r="AM51" i="1" s="1"/>
  <c r="AN51" i="1" s="1"/>
  <c r="AO51" i="1" s="1"/>
  <c r="V52" i="1" l="1"/>
  <c r="AM52" i="1" s="1"/>
  <c r="AN52" i="1" s="1"/>
  <c r="AO52" i="1" s="1"/>
  <c r="V53" i="1" l="1"/>
  <c r="AM53" i="1" s="1"/>
  <c r="AN53" i="1" s="1"/>
  <c r="AO53" i="1" s="1"/>
  <c r="V54" i="1" l="1"/>
  <c r="AM54" i="1" s="1"/>
  <c r="AN54" i="1" s="1"/>
  <c r="AO54" i="1" s="1"/>
  <c r="V55" i="1" l="1"/>
  <c r="AM55" i="1" s="1"/>
  <c r="AN55" i="1" s="1"/>
  <c r="AO55" i="1" s="1"/>
  <c r="V56" i="1" l="1"/>
  <c r="AM56" i="1" s="1"/>
  <c r="AN56" i="1" s="1"/>
  <c r="AO56" i="1" s="1"/>
  <c r="V57" i="1" l="1"/>
  <c r="AM57" i="1" s="1"/>
  <c r="AN57" i="1" l="1"/>
  <c r="AO57" i="1" s="1"/>
  <c r="V58" i="1"/>
  <c r="AM58" i="1" s="1"/>
  <c r="AN58" i="1" s="1"/>
  <c r="AO58" i="1" s="1"/>
  <c r="V59" i="1" l="1"/>
  <c r="AM59" i="1" s="1"/>
  <c r="V60" i="1" l="1"/>
  <c r="AM60" i="1" s="1"/>
  <c r="AQ59" i="1"/>
  <c r="AN59" i="1"/>
  <c r="AO59" i="1" s="1"/>
  <c r="AR59" i="1" l="1"/>
  <c r="AS59" i="1" s="1"/>
  <c r="V61" i="1"/>
  <c r="AM61" i="1" s="1"/>
  <c r="AQ60" i="1"/>
  <c r="AR60" i="1" s="1"/>
  <c r="AS60" i="1" s="1"/>
  <c r="AN60" i="1"/>
  <c r="AO60" i="1" s="1"/>
  <c r="V62" i="1" l="1"/>
  <c r="AM62" i="1" s="1"/>
  <c r="AN62" i="1" s="1"/>
  <c r="AO62" i="1" s="1"/>
  <c r="AN61" i="1"/>
  <c r="AO61" i="1" s="1"/>
  <c r="V63" i="1" l="1"/>
  <c r="AM63" i="1" s="1"/>
  <c r="AN63" i="1" s="1"/>
  <c r="AO63" i="1" s="1"/>
  <c r="V64" i="1" l="1"/>
  <c r="AM64" i="1" s="1"/>
  <c r="AN64" i="1" s="1"/>
  <c r="AO64" i="1" s="1"/>
  <c r="V65" i="1" l="1"/>
  <c r="AM65" i="1" s="1"/>
  <c r="AQ64" i="1"/>
  <c r="AR64" i="1" s="1"/>
  <c r="AS64" i="1" s="1"/>
  <c r="AN65" i="1" l="1"/>
  <c r="AO65" i="1"/>
  <c r="V66" i="1"/>
  <c r="AM66" i="1" s="1"/>
  <c r="AN66" i="1" s="1"/>
  <c r="AO66" i="1" s="1"/>
  <c r="V67" i="1" l="1"/>
  <c r="AM67" i="1" s="1"/>
  <c r="AN67" i="1" s="1"/>
  <c r="AO67" i="1" s="1"/>
  <c r="V68" i="1" l="1"/>
  <c r="AM68" i="1" s="1"/>
  <c r="V69" i="1" l="1"/>
  <c r="AM69" i="1" s="1"/>
  <c r="AN68" i="1"/>
  <c r="AO68" i="1" s="1"/>
  <c r="V70" i="1" l="1"/>
  <c r="AM70" i="1" s="1"/>
  <c r="AN70" i="1" s="1"/>
  <c r="AO70" i="1" s="1"/>
  <c r="AN69" i="1"/>
  <c r="AO69" i="1" s="1"/>
  <c r="AQ70" i="1" l="1"/>
  <c r="AR70" i="1" s="1"/>
  <c r="AS70" i="1" s="1"/>
  <c r="V71" i="1"/>
  <c r="AM71" i="1" s="1"/>
  <c r="AN71" i="1" l="1"/>
  <c r="AO71" i="1" s="1"/>
  <c r="V72" i="1"/>
  <c r="AM72" i="1" s="1"/>
  <c r="AN72" i="1" l="1"/>
  <c r="AO72" i="1" s="1"/>
  <c r="V73" i="1"/>
  <c r="AM73" i="1" s="1"/>
  <c r="AN73" i="1" s="1"/>
  <c r="AO73" i="1" s="1"/>
  <c r="V74" i="1" l="1"/>
  <c r="AM74" i="1" s="1"/>
  <c r="V75" i="1" l="1"/>
  <c r="AM75" i="1" s="1"/>
  <c r="AN74" i="1"/>
  <c r="AO74" i="1" s="1"/>
  <c r="V76" i="1" l="1"/>
  <c r="AM76" i="1" s="1"/>
  <c r="AN76" i="1" s="1"/>
  <c r="AO76" i="1" s="1"/>
  <c r="AN75" i="1"/>
  <c r="AO75" i="1" s="1"/>
  <c r="V77" i="1" l="1"/>
  <c r="AM77" i="1" s="1"/>
  <c r="V78" i="1" l="1"/>
  <c r="AM78" i="1" s="1"/>
  <c r="AQ77" i="1"/>
  <c r="AR77" i="1" s="1"/>
  <c r="AS77" i="1" s="1"/>
  <c r="AN77" i="1"/>
  <c r="AO77" i="1" s="1"/>
  <c r="V79" i="1" l="1"/>
  <c r="AM79" i="1" s="1"/>
  <c r="AN79" i="1" s="1"/>
  <c r="AO79" i="1" s="1"/>
  <c r="AN78" i="1"/>
  <c r="AO78" i="1" s="1"/>
  <c r="AQ78" i="1"/>
  <c r="AR78" i="1" s="1"/>
  <c r="AS78" i="1" s="1"/>
  <c r="V80" i="1" l="1"/>
  <c r="AM80" i="1" s="1"/>
  <c r="AN80" i="1" s="1"/>
  <c r="AO80" i="1" s="1"/>
  <c r="V81" i="1" l="1"/>
  <c r="AM81" i="1" s="1"/>
  <c r="V82" i="1" l="1"/>
  <c r="AM82" i="1" s="1"/>
  <c r="AN81" i="1"/>
  <c r="AO81" i="1" s="1"/>
  <c r="AQ81" i="1"/>
  <c r="AR81" i="1" s="1"/>
  <c r="AS81" i="1" s="1"/>
  <c r="V83" i="1" l="1"/>
  <c r="AM83" i="1" s="1"/>
  <c r="AN83" i="1" s="1"/>
  <c r="AO83" i="1" s="1"/>
  <c r="AN82" i="1"/>
  <c r="AO82" i="1" s="1"/>
  <c r="AQ83" i="1" l="1"/>
  <c r="AR83" i="1" s="1"/>
  <c r="AS83" i="1" s="1"/>
  <c r="AM84" i="1"/>
  <c r="AN84" i="1" l="1"/>
  <c r="AO84" i="1" s="1"/>
  <c r="V85" i="1"/>
  <c r="AM85" i="1" s="1"/>
  <c r="AN85" i="1" s="1"/>
  <c r="AO85" i="1" s="1"/>
  <c r="V86" i="1" l="1"/>
  <c r="AM86" i="1" s="1"/>
  <c r="AQ85" i="1"/>
  <c r="AR85" i="1" s="1"/>
  <c r="AS85" i="1" s="1"/>
  <c r="V87" i="1" l="1"/>
  <c r="AM87" i="1" s="1"/>
  <c r="AN86" i="1"/>
  <c r="AO86" i="1" s="1"/>
  <c r="AQ86" i="1"/>
  <c r="AR86" i="1" l="1"/>
  <c r="AS86" i="1" s="1"/>
  <c r="V88" i="1"/>
  <c r="AM88" i="1" s="1"/>
  <c r="AN88" i="1" s="1"/>
  <c r="AO88" i="1" s="1"/>
  <c r="AN87" i="1"/>
  <c r="AO87" i="1" s="1"/>
  <c r="V89" i="1" l="1"/>
  <c r="AM89" i="1" s="1"/>
  <c r="V90" i="1" l="1"/>
  <c r="AM90" i="1" s="1"/>
  <c r="AN89" i="1"/>
  <c r="AO89" i="1" s="1"/>
  <c r="V91" i="1" l="1"/>
  <c r="AM91" i="1" s="1"/>
  <c r="AQ91" i="1" s="1"/>
  <c r="AR91" i="1" s="1"/>
  <c r="AS91" i="1" s="1"/>
  <c r="AN90" i="1"/>
  <c r="AO90" i="1" s="1"/>
  <c r="V92" i="1" l="1"/>
  <c r="AM92" i="1" s="1"/>
  <c r="AN91" i="1"/>
  <c r="AO91" i="1" s="1"/>
  <c r="V93" i="1" l="1"/>
  <c r="AM93" i="1" s="1"/>
  <c r="AN93" i="1" s="1"/>
  <c r="AO93" i="1" s="1"/>
  <c r="AQ92" i="1"/>
  <c r="AR92" i="1" s="1"/>
  <c r="AS92" i="1" s="1"/>
  <c r="AN92" i="1"/>
  <c r="AO92" i="1" s="1"/>
  <c r="V94" i="1" l="1"/>
  <c r="AM94" i="1" s="1"/>
  <c r="V95" i="1" l="1"/>
  <c r="AM95" i="1" s="1"/>
  <c r="AN94" i="1"/>
  <c r="AO94" i="1" s="1"/>
  <c r="AQ94" i="1"/>
  <c r="AR94" i="1" s="1"/>
  <c r="AS94" i="1" s="1"/>
  <c r="V96" i="1" l="1"/>
  <c r="AM96" i="1" s="1"/>
  <c r="AN95" i="1"/>
  <c r="AO95" i="1" s="1"/>
  <c r="V97" i="1" l="1"/>
  <c r="AM97" i="1" s="1"/>
  <c r="AN96" i="1"/>
  <c r="AO96" i="1" s="1"/>
  <c r="V98" i="1" l="1"/>
  <c r="AM98" i="1" s="1"/>
  <c r="AN97" i="1"/>
  <c r="AO97" i="1" s="1"/>
  <c r="V99" i="1" l="1"/>
  <c r="AM99" i="1" s="1"/>
  <c r="AN98" i="1"/>
  <c r="AO98" i="1" s="1"/>
  <c r="V100" i="1" l="1"/>
  <c r="AM100" i="1" s="1"/>
  <c r="AN100" i="1" s="1"/>
  <c r="AO100" i="1" s="1"/>
  <c r="AN99" i="1"/>
  <c r="AO99" i="1" s="1"/>
  <c r="V101" i="1" l="1"/>
  <c r="AM101" i="1" s="1"/>
  <c r="AN101" i="1" l="1"/>
  <c r="AO101" i="1" s="1"/>
  <c r="V102" i="1"/>
  <c r="AM102" i="1" s="1"/>
  <c r="V103" i="1" l="1"/>
  <c r="AM103" i="1" s="1"/>
  <c r="AN102" i="1"/>
  <c r="AO102" i="1" s="1"/>
  <c r="V104" i="1" l="1"/>
  <c r="AM104" i="1" s="1"/>
  <c r="AN104" i="1" s="1"/>
  <c r="AO104" i="1" s="1"/>
  <c r="AN103" i="1"/>
  <c r="AO103" i="1" s="1"/>
  <c r="AQ104" i="1"/>
  <c r="AR104" i="1" s="1"/>
  <c r="AS104" i="1" s="1"/>
  <c r="V105" i="1" l="1"/>
  <c r="AM105" i="1" s="1"/>
  <c r="V106" i="1" l="1"/>
  <c r="AM106" i="1" s="1"/>
  <c r="AN106" i="1" s="1"/>
  <c r="AO106" i="1" s="1"/>
  <c r="AN105" i="1"/>
  <c r="AO105" i="1" s="1"/>
  <c r="V107" i="1" l="1"/>
  <c r="AM107" i="1" s="1"/>
  <c r="AN107" i="1" s="1"/>
  <c r="AO107" i="1" s="1"/>
  <c r="V108" i="1" l="1"/>
  <c r="AM108" i="1" s="1"/>
  <c r="AN108" i="1" s="1"/>
  <c r="AO108" i="1" s="1"/>
  <c r="V109" i="1" l="1"/>
  <c r="AM109" i="1" s="1"/>
  <c r="AN109" i="1" s="1"/>
  <c r="AO109" i="1" s="1"/>
  <c r="V110" i="1" l="1"/>
  <c r="AM110" i="1" s="1"/>
  <c r="AN110" i="1" s="1"/>
  <c r="AO110" i="1" s="1"/>
  <c r="V111" i="1" l="1"/>
  <c r="AM111" i="1" s="1"/>
  <c r="V112" i="1" l="1"/>
  <c r="AM112" i="1" s="1"/>
  <c r="AN112" i="1" s="1"/>
  <c r="AO112" i="1" s="1"/>
  <c r="AN111" i="1"/>
  <c r="AO111" i="1" s="1"/>
  <c r="V113" i="1" l="1"/>
  <c r="AM113" i="1" s="1"/>
  <c r="AN113" i="1" s="1"/>
  <c r="AO113" i="1" s="1"/>
  <c r="V114" i="1" l="1"/>
  <c r="AM114" i="1" s="1"/>
  <c r="AN114" i="1" s="1"/>
  <c r="AO114" i="1" s="1"/>
  <c r="V115" i="1" l="1"/>
  <c r="AM115" i="1" s="1"/>
  <c r="AN115" i="1" s="1"/>
  <c r="AO115" i="1" s="1"/>
  <c r="V116" i="1" l="1"/>
  <c r="AM116" i="1" s="1"/>
  <c r="AN116" i="1" s="1"/>
  <c r="AO116" i="1" s="1"/>
  <c r="V117" i="1" l="1"/>
  <c r="AM117" i="1" s="1"/>
  <c r="AN117" i="1" s="1"/>
  <c r="AO117" i="1" s="1"/>
  <c r="V118" i="1" l="1"/>
  <c r="AM118" i="1" s="1"/>
  <c r="AN118" i="1" s="1"/>
  <c r="AO118" i="1" s="1"/>
  <c r="V119" i="1" l="1"/>
  <c r="AM119" i="1" s="1"/>
  <c r="V120" i="1" l="1"/>
  <c r="AM120" i="1" s="1"/>
  <c r="AN120" i="1" s="1"/>
  <c r="AO120" i="1" s="1"/>
  <c r="AN119" i="1"/>
  <c r="AO119" i="1" s="1"/>
  <c r="V121" i="1" l="1"/>
  <c r="AM121" i="1" s="1"/>
  <c r="AN121" i="1" s="1"/>
  <c r="AO121" i="1" s="1"/>
  <c r="V122" i="1" l="1"/>
  <c r="AM122" i="1" s="1"/>
  <c r="AN122" i="1" s="1"/>
  <c r="AO122" i="1" s="1"/>
  <c r="V123" i="1" l="1"/>
  <c r="AM123" i="1" s="1"/>
  <c r="AN123" i="1" s="1"/>
  <c r="AO123" i="1" s="1"/>
  <c r="V124" i="1" l="1"/>
  <c r="AM124" i="1" s="1"/>
  <c r="AN124" i="1" s="1"/>
  <c r="AO124" i="1" s="1"/>
  <c r="V125" i="1" l="1"/>
  <c r="AM125" i="1" s="1"/>
  <c r="AN125" i="1" s="1"/>
  <c r="AO125" i="1" s="1"/>
  <c r="V126" i="1" l="1"/>
  <c r="AM126" i="1" s="1"/>
  <c r="AN126" i="1" s="1"/>
  <c r="AO126" i="1" s="1"/>
  <c r="V127" i="1" l="1"/>
  <c r="AM127" i="1" s="1"/>
  <c r="V128" i="1" l="1"/>
  <c r="AM128" i="1" s="1"/>
  <c r="AN127" i="1"/>
  <c r="AO127" i="1" s="1"/>
  <c r="V129" i="1" l="1"/>
  <c r="AM129" i="1" s="1"/>
  <c r="AN128" i="1"/>
  <c r="AO128" i="1" s="1"/>
  <c r="V130" i="1" l="1"/>
  <c r="AM130" i="1" s="1"/>
  <c r="AQ129" i="1"/>
  <c r="AR129" i="1" s="1"/>
  <c r="AS129" i="1" s="1"/>
  <c r="AN129" i="1"/>
  <c r="AO129" i="1" s="1"/>
  <c r="V131" i="1" l="1"/>
  <c r="AM131" i="1" s="1"/>
  <c r="AN130" i="1"/>
  <c r="AO130" i="1" s="1"/>
  <c r="V132" i="1" l="1"/>
  <c r="AM132" i="1" s="1"/>
  <c r="AN131" i="1"/>
  <c r="AO131" i="1" s="1"/>
  <c r="V133" i="1" l="1"/>
  <c r="AM133" i="1" s="1"/>
  <c r="AN133" i="1" s="1"/>
  <c r="AO133" i="1" s="1"/>
  <c r="AN132" i="1"/>
  <c r="AO132" i="1" s="1"/>
  <c r="AQ133" i="1" l="1"/>
  <c r="AR133" i="1" s="1"/>
  <c r="V134" i="1"/>
  <c r="AM134" i="1" s="1"/>
  <c r="AN134" i="1" s="1"/>
  <c r="AO134" i="1" s="1"/>
  <c r="AS133" i="1" l="1"/>
  <c r="V135" i="1"/>
  <c r="AM135" i="1" s="1"/>
  <c r="AN135" i="1" s="1"/>
  <c r="AO135" i="1" s="1"/>
  <c r="V136" i="1" l="1"/>
  <c r="AM136" i="1" s="1"/>
  <c r="AN136" i="1" s="1"/>
  <c r="AO136" i="1" s="1"/>
  <c r="V137" i="1" l="1"/>
  <c r="AM137" i="1" s="1"/>
  <c r="V138" i="1" l="1"/>
  <c r="AM138" i="1" s="1"/>
  <c r="AN137" i="1"/>
  <c r="AO137" i="1" s="1"/>
  <c r="AQ137" i="1"/>
  <c r="V139" i="1" l="1"/>
  <c r="AM139" i="1" s="1"/>
  <c r="AR137" i="1"/>
  <c r="AS137" i="1" s="1"/>
  <c r="AN138" i="1"/>
  <c r="AO138" i="1" s="1"/>
  <c r="AN139" i="1" l="1"/>
  <c r="AO139" i="1" s="1"/>
  <c r="V140" i="1"/>
  <c r="AM140" i="1" s="1"/>
  <c r="V141" i="1" l="1"/>
  <c r="AM141" i="1" s="1"/>
  <c r="AN140" i="1"/>
  <c r="AO140" i="1" s="1"/>
  <c r="V142" i="1" l="1"/>
  <c r="AM142" i="1" s="1"/>
  <c r="AN142" i="1" s="1"/>
  <c r="AO142" i="1" s="1"/>
  <c r="AN141" i="1"/>
  <c r="AO141" i="1" s="1"/>
  <c r="V143" i="1" l="1"/>
  <c r="AM143" i="1" s="1"/>
  <c r="AN143" i="1" s="1"/>
  <c r="AO143" i="1" s="1"/>
  <c r="V144" i="1" l="1"/>
  <c r="AM144" i="1" s="1"/>
  <c r="V145" i="1" l="1"/>
  <c r="AM145" i="1" s="1"/>
  <c r="AN145" i="1" s="1"/>
  <c r="AO145" i="1" s="1"/>
  <c r="AN144" i="1"/>
  <c r="AO144" i="1" s="1"/>
  <c r="V146" i="1" l="1"/>
  <c r="AM146" i="1" s="1"/>
  <c r="AN146" i="1" s="1"/>
  <c r="AO146" i="1" s="1"/>
  <c r="V147" i="1" l="1"/>
  <c r="AM147" i="1" s="1"/>
  <c r="AN147" i="1" s="1"/>
  <c r="AO147" i="1" s="1"/>
  <c r="V148" i="1" l="1"/>
  <c r="AM148" i="1" s="1"/>
  <c r="AN148" i="1" s="1"/>
  <c r="AO148" i="1" s="1"/>
  <c r="V149" i="1" l="1"/>
  <c r="AM149" i="1" s="1"/>
  <c r="AN149" i="1" l="1"/>
  <c r="AO149" i="1" s="1"/>
  <c r="V150" i="1"/>
  <c r="AM150" i="1" s="1"/>
  <c r="AN150" i="1" l="1"/>
  <c r="AO150" i="1" s="1"/>
  <c r="V151" i="1"/>
  <c r="AM151" i="1" s="1"/>
  <c r="AN151" i="1" s="1"/>
  <c r="AO151" i="1" s="1"/>
  <c r="V152" i="1" l="1"/>
  <c r="AM152" i="1" s="1"/>
  <c r="AN152" i="1" s="1"/>
  <c r="AO152" i="1" s="1"/>
  <c r="V153" i="1" l="1"/>
  <c r="AM153" i="1" s="1"/>
  <c r="AN153" i="1" s="1"/>
  <c r="AO153" i="1" s="1"/>
  <c r="V154" i="1" l="1"/>
  <c r="AM154" i="1" s="1"/>
  <c r="AN154" i="1" s="1"/>
  <c r="AO154" i="1" s="1"/>
  <c r="V156" i="1" l="1"/>
  <c r="AM156" i="1" s="1"/>
  <c r="V155" i="1"/>
  <c r="AN156" i="1" l="1"/>
  <c r="AO156" i="1" s="1"/>
  <c r="AM157" i="1"/>
  <c r="AM155" i="1"/>
  <c r="AN157" i="1" l="1"/>
  <c r="AO157" i="1" s="1"/>
  <c r="AN155" i="1"/>
  <c r="AQ156" i="1"/>
  <c r="AO155" i="1" l="1"/>
  <c r="E3" i="1"/>
  <c r="AR156" i="1"/>
  <c r="AR157" i="1" s="1"/>
  <c r="AQ157" i="1"/>
  <c r="E2" i="1"/>
  <c r="AS156" i="1" l="1"/>
  <c r="AS157" i="1"/>
  <c r="E4" i="1"/>
</calcChain>
</file>

<file path=xl/sharedStrings.xml><?xml version="1.0" encoding="utf-8"?>
<sst xmlns="http://schemas.openxmlformats.org/spreadsheetml/2006/main" count="1392" uniqueCount="621">
  <si>
    <t>RAZEM</t>
  </si>
  <si>
    <t>Załącznik nr …….. Arkusz kalkulacyjny oferty -  zadanie 1</t>
  </si>
  <si>
    <t>Cena jednostkowa netto energii elektrycznej w zł/ kWh</t>
  </si>
  <si>
    <t>Cena oferty netto ogółem</t>
  </si>
  <si>
    <t>VAT</t>
  </si>
  <si>
    <t>Cena oferty brutto ogółem</t>
  </si>
  <si>
    <t>W powyżej zaznaczonej komórce żółtym kolorem należy wpisać cenę jednostkową za 1 kWh zachowując format ceny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</si>
  <si>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</si>
  <si>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</si>
  <si>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</si>
  <si>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</si>
  <si>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</si>
  <si>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</si>
  <si>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</si>
  <si>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</si>
  <si>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</si>
  <si>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</si>
  <si>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</si>
  <si>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</si>
  <si>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</si>
  <si>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</si>
  <si>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</si>
  <si>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Ilość ppe</t>
  </si>
  <si>
    <t>Ilość miesięcy</t>
  </si>
  <si>
    <t>Cena energii elektrycznej w zł/kWh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</si>
  <si>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</si>
  <si>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</si>
  <si>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</si>
  <si>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</si>
  <si>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</si>
  <si>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</si>
  <si>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</si>
  <si>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[zł/MWh]</t>
  </si>
  <si>
    <t>Koszt oplaty OZE</t>
  </si>
  <si>
    <t>Cena jednostkowa stawki opłaty jakościowej [zł/kWh]</t>
  </si>
  <si>
    <t>Koszt stawki opłaty jakościowej</t>
  </si>
  <si>
    <t>Cena jednostkowa składnika zmiennego stawki sieciowej w s1 [zł/kWh]</t>
  </si>
  <si>
    <t>Koszt składnika zmiennego stawki sieciowej w s1</t>
  </si>
  <si>
    <t>Cena jednostkowa składnika zmiennego stawki sieciowej w s2 [zł/kWh]</t>
  </si>
  <si>
    <t xml:space="preserve">Koszt składnika zmiennego stawki sieciowej w s2 </t>
  </si>
  <si>
    <t>Cena jednostkowa składnika zmiennego stawki sieciowej w s3 [zł/kWh]</t>
  </si>
  <si>
    <t>Koszt składnika zmiennego stawki sieciowej w s3</t>
  </si>
  <si>
    <t>Koszt oferty netto</t>
  </si>
  <si>
    <t>Koszt oferty brutto</t>
  </si>
  <si>
    <t>ID jednostki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</si>
  <si>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</si>
  <si>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</si>
  <si>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</si>
  <si>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</si>
  <si>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</si>
  <si>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</si>
  <si>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</si>
  <si>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</si>
  <si>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</si>
  <si>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</si>
  <si>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</si>
  <si>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</si>
  <si>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</si>
  <si>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</si>
  <si>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</si>
  <si>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</si>
  <si>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</si>
  <si>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</si>
  <si>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</si>
  <si>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</si>
  <si>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</si>
  <si>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</si>
  <si>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PLENED00000590000000010350853345</t>
  </si>
  <si>
    <t>Budynek Biurowy - Sejmik</t>
  </si>
  <si>
    <t>70-383</t>
  </si>
  <si>
    <t>Szczecin</t>
  </si>
  <si>
    <t>ul. Mickiewicza</t>
  </si>
  <si>
    <t>C21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</si>
  <si>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</si>
  <si>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</si>
  <si>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</si>
  <si>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</si>
  <si>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</si>
  <si>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</si>
  <si>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</si>
  <si>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</si>
  <si>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</si>
  <si>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</si>
  <si>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PLENED00000590000000010412016391</t>
  </si>
  <si>
    <t>71-421</t>
  </si>
  <si>
    <t>ul. Wyzwolenia</t>
  </si>
  <si>
    <t>C12a</t>
  </si>
  <si>
    <t>PLENED00000590000000010384212350</t>
  </si>
  <si>
    <t>Lokal biurowy</t>
  </si>
  <si>
    <t>70-435</t>
  </si>
  <si>
    <t>ul. Jagiellońska</t>
  </si>
  <si>
    <t>32u/5</t>
  </si>
  <si>
    <t>PLENED00000590000000010039782319</t>
  </si>
  <si>
    <t>Budynek administracyjno  – biurowy</t>
  </si>
  <si>
    <t>72-100</t>
  </si>
  <si>
    <t>Goleniów</t>
  </si>
  <si>
    <t>ul. Mikołajczyka</t>
  </si>
  <si>
    <t>PLENED00000590000000010790114320</t>
  </si>
  <si>
    <t xml:space="preserve">Budynek Biurowy </t>
  </si>
  <si>
    <t>72-300</t>
  </si>
  <si>
    <t>Gryfice</t>
  </si>
  <si>
    <t>ul. Trzygłowska</t>
  </si>
  <si>
    <t>Wojewódzki Urząd Pracy w Szczecinie
ul. Mickiewicza 41
70-383 Szczecin
NIP: 851-26-80-829</t>
  </si>
  <si>
    <t>Wojewódzki Urząd Pracy w Szczecinie
ul. Mickiewicza 41
70-383 Szczecin</t>
  </si>
  <si>
    <t>PLENED00000590000000010599269324</t>
  </si>
  <si>
    <t>Budynek Biurowy - WUP Szczecin - P1</t>
  </si>
  <si>
    <t>Zachodniopomorski Zarząd Dróg Wojewódzkich w Koszalinie Rejon Dróg Wojewódzkich w Drawsku Pomorskim  
ul. Złocieniecka 22   
78-500 Drawsko Pomorskie</t>
  </si>
  <si>
    <t>PLENED00000590000000010346336354</t>
  </si>
  <si>
    <t>Sygnalizacja świetlna - Grunwaldzka</t>
  </si>
  <si>
    <t>73-155</t>
  </si>
  <si>
    <t>Węgorzyno</t>
  </si>
  <si>
    <t>ul. Grunwaldzka</t>
  </si>
  <si>
    <t>K/nr1</t>
  </si>
  <si>
    <t>PLENED00000590000000000031591974</t>
  </si>
  <si>
    <t>Sygnalizacja świetlna - łobez Bema 93</t>
  </si>
  <si>
    <t>73-150</t>
  </si>
  <si>
    <t>Łobez</t>
  </si>
  <si>
    <t xml:space="preserve">ul. Bema </t>
  </si>
  <si>
    <t>Zachodniopomorski Zarząd Dróg Wojewódzkich w Koszalinie Rejon Dróg Wojewódzkich w Stargardzie              
ul. Bydgoska 13/15  
73-110 Stargard</t>
  </si>
  <si>
    <t>PLENED00000590000000010041320316</t>
  </si>
  <si>
    <t>Biuro -OD Nowogard</t>
  </si>
  <si>
    <t>72-200</t>
  </si>
  <si>
    <t>Nowogard</t>
  </si>
  <si>
    <t>ul. Dąbrowszczaków</t>
  </si>
  <si>
    <t>15b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</si>
  <si>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</si>
  <si>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</si>
  <si>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</si>
  <si>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</si>
  <si>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</si>
  <si>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</si>
  <si>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Rejon Dróg Wojewódzkich Stargard Szcz.</t>
  </si>
  <si>
    <t>73-110</t>
  </si>
  <si>
    <t>Stargard Szczeciński</t>
  </si>
  <si>
    <t>ul. Bydgoska</t>
  </si>
  <si>
    <t>PLENED00000590000000010169701396</t>
  </si>
  <si>
    <t>Oświetlenie tunelu Warszawska</t>
  </si>
  <si>
    <t>ul. Warszawska - Sadowa</t>
  </si>
  <si>
    <t>PLENED00000590000000010069139381</t>
  </si>
  <si>
    <t>Sygnalizacja świetlna - Mosty Goleniów</t>
  </si>
  <si>
    <t>PLENED00000590000000010170479341</t>
  </si>
  <si>
    <t>Sygnalizacja świetlna ul. Broniewskiego przy os. Pyrzyckim</t>
  </si>
  <si>
    <t>ul. Broniewskiego</t>
  </si>
  <si>
    <t>PLENED00000590000000010041335340</t>
  </si>
  <si>
    <t>Sygnalizacja świetlna ul. Warszawska/Kościuszki</t>
  </si>
  <si>
    <t>72-203</t>
  </si>
  <si>
    <t>ul. Warszawska</t>
  </si>
  <si>
    <t>PLENED00000590000000010829730384</t>
  </si>
  <si>
    <t>Sygnalizacja świetlna skrzyżowanie Stargard ul. Broniewskiego, ul Traugutta i Lelewela</t>
  </si>
  <si>
    <t>ul. Broniewskiego/ Traugutta /Lelewela</t>
  </si>
  <si>
    <t>PLENED00000590000000000082855915</t>
  </si>
  <si>
    <t>Sygnalizacja świetlna</t>
  </si>
  <si>
    <t>72-130</t>
  </si>
  <si>
    <t>Maszewo</t>
  </si>
  <si>
    <t>ul. Jedności Narodowej</t>
  </si>
  <si>
    <t>604/2</t>
  </si>
  <si>
    <t>Zachodniopomorski Zarząd Dróg Wojewódzkich w Koszalinie Rejon Dróg Wojewódzkich w Pyrzycach                     
ul. Stargardzka 42   
74-200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</si>
  <si>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</si>
  <si>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</si>
  <si>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</si>
  <si>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</si>
  <si>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</si>
  <si>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</si>
  <si>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</si>
  <si>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74-200</t>
  </si>
  <si>
    <t>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</si>
  <si>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</si>
  <si>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</si>
  <si>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</si>
  <si>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</si>
  <si>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</si>
  <si>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</si>
  <si>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</si>
  <si>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</si>
  <si>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Sygnalizacja świetlna ul. Barnima / 1 Maja</t>
  </si>
  <si>
    <t>ul. Barnima/ 1 Maja</t>
  </si>
  <si>
    <t>Zachodniopomorski Zarząd Dróg Wojewódzkich w Koszalinie Rejon Dróg Wojewódzkich Chojna                           
ul. Polna 2    
74-125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</si>
  <si>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</si>
  <si>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</si>
  <si>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</si>
  <si>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</si>
  <si>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</si>
  <si>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</si>
  <si>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</si>
  <si>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</si>
  <si>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</si>
  <si>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</si>
  <si>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</si>
  <si>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</si>
  <si>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</si>
  <si>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</si>
  <si>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</si>
  <si>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</si>
  <si>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74-520</t>
  </si>
  <si>
    <t>Cedynia</t>
  </si>
  <si>
    <t>ul. Żymierskiego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</si>
  <si>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</si>
  <si>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</si>
  <si>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</si>
  <si>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</si>
  <si>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</si>
  <si>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</si>
  <si>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74-100</t>
  </si>
  <si>
    <t>Gryfino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</si>
  <si>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</si>
  <si>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</si>
  <si>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</si>
  <si>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</si>
  <si>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</si>
  <si>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</si>
  <si>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</si>
  <si>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</si>
  <si>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PLENED00000590000000010828959392</t>
  </si>
  <si>
    <t>Droga nr 114 przepompownia Trzebież</t>
  </si>
  <si>
    <t>Trzebież</t>
  </si>
  <si>
    <t xml:space="preserve">ul. Kościuszki </t>
  </si>
  <si>
    <t>Zachodniopomorski Zarząd Dróg Wojewódzkich w Koszalinie Rejon Dróg Wojewódzkich w Gryficach                           
ul. Piłsudskiego  18   
72-300 Gryfice</t>
  </si>
  <si>
    <t>PLENED00000590000000010622214370</t>
  </si>
  <si>
    <t>Baza Obwodu Drogowego - Kamień Pom.</t>
  </si>
  <si>
    <t>72-400</t>
  </si>
  <si>
    <t>Kamień Pomorski</t>
  </si>
  <si>
    <t>Nowoprojektowana</t>
  </si>
  <si>
    <t>PLENED00000590000000010789276376</t>
  </si>
  <si>
    <t>ul. Kościuszki, skrzyżowania z ul. Mickiewicza, 11-go Listopada, ks.St. Ruta znaki aktywne D-6</t>
  </si>
  <si>
    <t xml:space="preserve">Gryfice </t>
  </si>
  <si>
    <t>ul. Kościuszki  (droga nr 105)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</si>
  <si>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</si>
  <si>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</si>
  <si>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</si>
  <si>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</si>
  <si>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</si>
  <si>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</si>
  <si>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</si>
  <si>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</si>
  <si>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</si>
  <si>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</si>
  <si>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</si>
  <si>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</si>
  <si>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</si>
  <si>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</si>
  <si>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</si>
  <si>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</si>
  <si>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</si>
  <si>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</si>
  <si>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</si>
  <si>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</si>
  <si>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</si>
  <si>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</si>
  <si>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</si>
  <si>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</si>
  <si>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</si>
  <si>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ul. Wojska Polskiego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</si>
  <si>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</si>
  <si>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</si>
  <si>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</si>
  <si>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</si>
  <si>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72-320</t>
  </si>
  <si>
    <t>Trzebiatów</t>
  </si>
  <si>
    <t>PLENED00000590000000010101508354</t>
  </si>
  <si>
    <t>Oświetlenie mostu zwodzonego w Dziwnowie</t>
  </si>
  <si>
    <t>72-420</t>
  </si>
  <si>
    <t>Dziwnów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</si>
  <si>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</si>
  <si>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</si>
  <si>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</si>
  <si>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</si>
  <si>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</si>
  <si>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</si>
  <si>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</si>
  <si>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</si>
  <si>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</t>
  </si>
  <si>
    <t>Dziwnówek - przepompownia</t>
  </si>
  <si>
    <t>ul. Wolności</t>
  </si>
  <si>
    <t>PLENED00000590000000000032084948</t>
  </si>
  <si>
    <t>sygnalizacja, znak aktywny</t>
  </si>
  <si>
    <t>Zachodniopomorskie Centrum Kształcenia Zawodowego i Ustawicznego w Świnoujściu
ul. Grodzka 3
72-600 Świnoujście</t>
  </si>
  <si>
    <t>PLENED00000590000000010636224379</t>
  </si>
  <si>
    <t>Zachodniopomorskie Centrum Kształcenia Zawodowego i Ustawicznego w Świnoujściu</t>
  </si>
  <si>
    <t>72-600</t>
  </si>
  <si>
    <t>Świnoujście</t>
  </si>
  <si>
    <t>ul. Grodzka</t>
  </si>
  <si>
    <t>Zachodniopomorskie Centrum Doskonalenia Nauczycieli w Szczecinie
u. Gen. Sowińskiego68
70-236 Szczecin</t>
  </si>
  <si>
    <t>PLENED00000590000000010597791326</t>
  </si>
  <si>
    <t>Zachodniopomorskie Centrum Doskonalenia Nauczycieli</t>
  </si>
  <si>
    <t>70-236</t>
  </si>
  <si>
    <t>ul.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</si>
  <si>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</si>
  <si>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</si>
  <si>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</si>
  <si>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</si>
  <si>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</si>
  <si>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</si>
  <si>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</si>
  <si>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74-300</t>
  </si>
  <si>
    <t>Myślibórz</t>
  </si>
  <si>
    <t>ul. Spokojna</t>
  </si>
  <si>
    <t>Zachodniopomorskie Centrum Kształcenia Zawodowego i Ustawicznego w Szczecinie
ul. Broniewskiego 9
71-460 Szczecin</t>
  </si>
  <si>
    <t>PLENED00000590000000010385116322</t>
  </si>
  <si>
    <t>ZCKZiU - IV, ul. Broniewskiego</t>
  </si>
  <si>
    <t>71-460</t>
  </si>
  <si>
    <t>PLENED00000590000000010385224359</t>
  </si>
  <si>
    <t>ZCKZiU - I, ul. Broniewskiego</t>
  </si>
  <si>
    <t>G11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</si>
  <si>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</si>
  <si>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</si>
  <si>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</si>
  <si>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</si>
  <si>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</si>
  <si>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</si>
  <si>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</si>
  <si>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</si>
  <si>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</si>
  <si>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</si>
  <si>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
ul. Staromłyńska 27
70-540 Szczecin
NIP: 851-00-13-721</t>
  </si>
  <si>
    <t xml:space="preserve">Muzeum Narodowe
ul. Staromłyńska 27
70-540 Szczecin
</t>
  </si>
  <si>
    <t>PLENED00000590000000010077232390</t>
  </si>
  <si>
    <t>Muzeum Narodowe - Staromłyńska 27</t>
  </si>
  <si>
    <t>70-561</t>
  </si>
  <si>
    <t>ul. Staromłyńska</t>
  </si>
  <si>
    <t>PLENED00000590000000010300731330</t>
  </si>
  <si>
    <t>Muzeum Narodowe -  Wały Chrobrego 3</t>
  </si>
  <si>
    <t>70-500</t>
  </si>
  <si>
    <t>Wały Chrobrego</t>
  </si>
  <si>
    <t>PLENED00000590000000010300727343</t>
  </si>
  <si>
    <t>Muzeum Narodowe - Mściwoja II 8</t>
  </si>
  <si>
    <t>70-533</t>
  </si>
  <si>
    <t>ul. Mściwoja</t>
  </si>
  <si>
    <t>PLENED00000590000000010300728364</t>
  </si>
  <si>
    <t>Muzeum Narodowe - Pawilon - Wały Chrobrego 3</t>
  </si>
  <si>
    <t>PLENED00000590000000010300730309</t>
  </si>
  <si>
    <t>Muzeum Narodowe - Staromłyńska 1</t>
  </si>
  <si>
    <t>PLENED00000590000000000003162830</t>
  </si>
  <si>
    <t>Muzeum Narodowe - CDP - pl. Solidarności 1</t>
  </si>
  <si>
    <t>70-549</t>
  </si>
  <si>
    <t>pl. Solidarności</t>
  </si>
  <si>
    <t>PLENED00000590000000000035656979</t>
  </si>
  <si>
    <t>Muzeum Narodowe - CDP - pl. Solidarności 1 - przyłacze rezerwowe</t>
  </si>
  <si>
    <t>70-759</t>
  </si>
  <si>
    <t xml:space="preserve">pl. Solidarności </t>
  </si>
  <si>
    <t>Zamek Książąt Pomorskich
ul. Korsarzy 34
70-540 Szczecin
NIP: 851-02-07-276</t>
  </si>
  <si>
    <t>Zamek Książąt Pomorskich
ul. Korsarzy 34
70-540 Szczecin</t>
  </si>
  <si>
    <t>PLENED00000590000000010513138332</t>
  </si>
  <si>
    <t>Zamek Książąt Pomorskich</t>
  </si>
  <si>
    <t>70-540</t>
  </si>
  <si>
    <t>ul. Korsarzy</t>
  </si>
  <si>
    <t>Opera na Zamku
ul. Korsarzy 34
70-540 Szczecin
NIP: 851-02-05-159</t>
  </si>
  <si>
    <t>Opera na Zamku
ul. Korsarzy 34
70-540 Szczecin</t>
  </si>
  <si>
    <t>PLENED00000590000000000024695979</t>
  </si>
  <si>
    <t>Opera na Zamku - Korsarzy</t>
  </si>
  <si>
    <t>B21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</si>
  <si>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</si>
  <si>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</si>
  <si>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</si>
  <si>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</si>
  <si>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</si>
  <si>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</si>
  <si>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</si>
  <si>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</si>
  <si>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Książnica Pomorska im. Stanisława Staszica
ul. Podgórna 15/16
70-205 Szczecin
NIP: 852-10-72-762</t>
  </si>
  <si>
    <t>Książnica Pomorska im. Stanisława Staszica
ul. Podgórna 15/16
70-205 Szczecin</t>
  </si>
  <si>
    <t>PLENED00000590000000000000545872</t>
  </si>
  <si>
    <t>Biblioteka Główna - Podgórna</t>
  </si>
  <si>
    <t>70-205</t>
  </si>
  <si>
    <t>ul. Podgórna</t>
  </si>
  <si>
    <t>PLENED00000590000000010071786387</t>
  </si>
  <si>
    <t>Biblioteka Składowa - Buk</t>
  </si>
  <si>
    <t>72-121</t>
  </si>
  <si>
    <t>Czarnogłowy</t>
  </si>
  <si>
    <t>Buk</t>
  </si>
  <si>
    <t>Teatr Polski 
ul. Swarożyca 5
70-601 Szczecin
NIP: 851-00-08-884</t>
  </si>
  <si>
    <t>Teatr Polski 
ul. Swarożyca 5
70-601 Szczecin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</si>
  <si>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</si>
  <si>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</si>
  <si>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</si>
  <si>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</si>
  <si>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</si>
  <si>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</si>
  <si>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71-602</t>
  </si>
  <si>
    <t>ul. Kapitańska</t>
  </si>
  <si>
    <t>Wojewódzki Ośrodek Ruchu Drogowego w Szczecinie
ul. Golisza 10b
71-682 Szczecin
NIP: 851-24-92-284</t>
  </si>
  <si>
    <t>Wojewódzki Ośrodek Ruchu Drogowego w Szczecinie
ul. Golisza 10b
71-682 Szczecin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</si>
  <si>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</si>
  <si>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</si>
  <si>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</si>
  <si>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</si>
  <si>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</si>
  <si>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Samodzielny Publiczny Specjalistyczny Zakład Opieki Zdrowotnej "Zdroje"
ul. Mączna 4
70-780 Szczecin
NIP: 955-14-89-094</t>
  </si>
  <si>
    <t>Samodzielny Publiczny Specjalistyczny Zakład Opieki Zdrowotnej "Zdroje"
ul. Mączna 4
70-780 Szczecin</t>
  </si>
  <si>
    <t>PLENED00000590000000010606115336</t>
  </si>
  <si>
    <t>S.P.S ZOZ "Zdroje" - Żołnierska</t>
  </si>
  <si>
    <t>71-210</t>
  </si>
  <si>
    <t>ul. Żołnierska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</si>
  <si>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</si>
  <si>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</si>
  <si>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</si>
  <si>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</si>
  <si>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</si>
  <si>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Samodzielny Publiczny Specjalistyczny ZOZ "Zdroje" – Mączna 4</t>
  </si>
  <si>
    <t>70-780</t>
  </si>
  <si>
    <t xml:space="preserve">ul. Mączna </t>
  </si>
  <si>
    <t>B23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</si>
  <si>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</si>
  <si>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</si>
  <si>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</si>
  <si>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</si>
  <si>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</si>
  <si>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</si>
  <si>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Zakład Opiekuńczo-Leczniczy SP ZOZ "Leśna Ustroń" w Tucznie
ul. Staszica 5
78-640 Tuczno
NIP: 765-00-09-110</t>
  </si>
  <si>
    <t>Zakład Opiekuńczo-Leczniczy SP ZOZ "Leśna Ustroń" w Tucznie
ul. Staszica 5
78-640 Tuczno</t>
  </si>
  <si>
    <t>PLENED00000590000000001568367593</t>
  </si>
  <si>
    <t>Zakład Opiekuńczo-Leczniczy SP ZOZ "Leśna Ustroń" w Tucznie</t>
  </si>
  <si>
    <t>78-640</t>
  </si>
  <si>
    <t>Tuczno</t>
  </si>
  <si>
    <t xml:space="preserve"> Tuczno</t>
  </si>
  <si>
    <t>ul. Staszica</t>
  </si>
  <si>
    <t>C22a</t>
  </si>
  <si>
    <t>Samodzielny Publiczny Zespół  Zakład Opieki Zdrowotnej w Gryficach
ul. Niechorska 27
72-300 Gryfice
NIP: 857-16-88-560</t>
  </si>
  <si>
    <t>Samodzielny Publiczny Zespół  Zakład Opieki Zdrowotnej w Gryficach
ul. Niechorska 27
72-300 Gryfice</t>
  </si>
  <si>
    <t>PLENED00000590000000000001031893</t>
  </si>
  <si>
    <t xml:space="preserve">SPZZOZ w Gryficach </t>
  </si>
  <si>
    <t>ul. Niechorska</t>
  </si>
  <si>
    <t>72-315</t>
  </si>
  <si>
    <t>Resko</t>
  </si>
  <si>
    <t>PLENED00000590000000010346107395</t>
  </si>
  <si>
    <t>SPZZOZ w Gryficach Przychodnia w Łobzie</t>
  </si>
  <si>
    <t>ul. Gen. Sikorskiego</t>
  </si>
  <si>
    <t>Samodzielny Publiczny Wojewódzki Szpital Zespolony
ul. Arkońska 4
71-455 Szczecin
NIP: 851-25-37-954</t>
  </si>
  <si>
    <t>Samodzielny Publiczny Wojewódzki Szpital Zespolony
ul. Arkońska 4
71-455 Szczecin</t>
  </si>
  <si>
    <t>PLENED00000590000000000001742886</t>
  </si>
  <si>
    <t>Samodzielny Publiczny Wojewódzki Szpital Zespolony w Szczecinie</t>
  </si>
  <si>
    <t>70-891</t>
  </si>
  <si>
    <t>ul. Sokołowskiego</t>
  </si>
  <si>
    <t>PLENED00000590000000000001741865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</si>
  <si>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</si>
  <si>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</si>
  <si>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</si>
  <si>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</si>
  <si>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</si>
  <si>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</si>
  <si>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</si>
  <si>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</si>
  <si>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</si>
  <si>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</si>
  <si>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</si>
  <si>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</si>
  <si>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</si>
  <si>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</si>
  <si>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</si>
  <si>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</si>
  <si>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</si>
  <si>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</si>
  <si>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</si>
  <si>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Wojewódzka Stacja Pogotowia Ratunkowego
ul. Mazowiecka 14
70-526 Szczecin
NIP: 852-21-84-546</t>
  </si>
  <si>
    <t>Wojewódzka Stacja Pogotowia Ratunkowego
ul. Mazowiecka 14
70-526 Szczecin</t>
  </si>
  <si>
    <t>PLENED00000590000000010309276325</t>
  </si>
  <si>
    <t>Wojewódzka Stacja Pogotowia Ratunkowego - W. Polskiego</t>
  </si>
  <si>
    <t>PLENED00000590000000010522871346</t>
  </si>
  <si>
    <t>Wojewódzka Stacja Pogotowia Ratunkowego - Baza Warsztatowa</t>
  </si>
  <si>
    <t>70-526</t>
  </si>
  <si>
    <t>ul. Mazowiecka</t>
  </si>
  <si>
    <t>PLENED00000590000000010602619349</t>
  </si>
  <si>
    <t>Wojewódzka Stacja Pogotowia Ratunkowego - W. Polskiego II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</si>
  <si>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</si>
  <si>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</si>
  <si>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</si>
  <si>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</si>
  <si>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</si>
  <si>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</si>
  <si>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</si>
  <si>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</si>
  <si>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</si>
  <si>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</si>
  <si>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</si>
  <si>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</si>
  <si>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</si>
  <si>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74-400</t>
  </si>
  <si>
    <t>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</si>
  <si>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</si>
  <si>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</si>
  <si>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</si>
  <si>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</si>
  <si>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</si>
  <si>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</si>
  <si>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</si>
  <si>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</si>
  <si>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</si>
  <si>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</si>
  <si>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</si>
  <si>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</si>
  <si>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</si>
  <si>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</si>
  <si>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PLENED00000590000000010172978343</t>
  </si>
  <si>
    <t>Wojewódzka Stacja Pogotowia Ratunkowego - Chojna</t>
  </si>
  <si>
    <t>3a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</si>
  <si>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</si>
  <si>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</si>
  <si>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</si>
  <si>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</si>
  <si>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</si>
  <si>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</si>
  <si>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 xml:space="preserve">Stacja Pogotowia Ratunkowego - Stargard </t>
  </si>
  <si>
    <t xml:space="preserve">Stargard </t>
  </si>
  <si>
    <t>ul. Bogusława IV</t>
  </si>
  <si>
    <t>PLENED00000590000000010118621342</t>
  </si>
  <si>
    <t>Wojewódzka Stacja Pogotowia Ratunkowego - Gryfice</t>
  </si>
  <si>
    <t>ul. 3-go Maja</t>
  </si>
  <si>
    <t>1b</t>
  </si>
  <si>
    <t>PLENED00000590000000010145535317</t>
  </si>
  <si>
    <t>Pogotowie Ratunkowe - Resko</t>
  </si>
  <si>
    <t>ul. Kościuszki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</si>
  <si>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</si>
  <si>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</si>
  <si>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</si>
  <si>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</si>
  <si>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</si>
  <si>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</si>
  <si>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</si>
  <si>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</si>
  <si>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</si>
  <si>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</si>
  <si>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</si>
  <si>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</si>
  <si>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</si>
  <si>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</si>
  <si>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2a</t>
  </si>
  <si>
    <t>PLENED00000590000000010027522394</t>
  </si>
  <si>
    <t>Wojewódzka Stacja Pogotowia Ratunkowego - Gryfino</t>
  </si>
  <si>
    <t>ul. Żołnierzy Wyklętych</t>
  </si>
  <si>
    <t>PLENED00000590000000010811776389</t>
  </si>
  <si>
    <t>Wojewódzka Stacja Pogotowia Ratunkowego - Police</t>
  </si>
  <si>
    <t>72-010</t>
  </si>
  <si>
    <t>Police</t>
  </si>
  <si>
    <t>PLENED00000590000000000717630260</t>
  </si>
  <si>
    <t>Wojewódzka Stacja Pogotowia Ratunkowego - Choszczno</t>
  </si>
  <si>
    <t>ul. Zielna</t>
  </si>
  <si>
    <t>PLENED00000590000000010828809346</t>
  </si>
  <si>
    <t>Wojewódzka Stacja Pogotowia Ratunkowego - Dąbie</t>
  </si>
  <si>
    <t>70-806</t>
  </si>
  <si>
    <t>Dąbie</t>
  </si>
  <si>
    <t>ul. Gryfińska</t>
  </si>
  <si>
    <t>PLENED00000590000000010636319337</t>
  </si>
  <si>
    <t>Wojewódzka Stacja Pogotowia Ratunkowego - Kamień Pomorski</t>
  </si>
  <si>
    <t xml:space="preserve">Kamień Pomorski </t>
  </si>
  <si>
    <t>ul. Wolińska</t>
  </si>
  <si>
    <t>Wojewódzki Ośrodek Medycyny Pracy - Zachodniopomorskie Centrum Leczenia i Profilaktyki
ul. Bolesława Śmiałego 33
71-347 Szczecin
NIP: 852-21-91-262</t>
  </si>
  <si>
    <t>Wojewódzki Ośrodek Medycyny Pracy - Zachodniopomorskie Centrum Leczenia i Profilaktyki
ul. Bolesława Śmiałego 33
71-347 Szczecin</t>
  </si>
  <si>
    <t>PLENED00000590000000010595428367</t>
  </si>
  <si>
    <t>Wojewódzki Ośrodek Medycyny Pracy - Kopernika</t>
  </si>
  <si>
    <t>70-241</t>
  </si>
  <si>
    <t>ul. Kopernika</t>
  </si>
  <si>
    <t>PLENED00000590000000010596211320</t>
  </si>
  <si>
    <t>Wojewódzki Ośrodek Medycyny Pracy - B. Śmiałego</t>
  </si>
  <si>
    <t>70-347</t>
  </si>
  <si>
    <t>ul. Bolesława Śmiałego</t>
  </si>
  <si>
    <t>PLENED00000590000000010170324384</t>
  </si>
  <si>
    <t>Wojewódzki Ośrodek Medycyny Pracy - Stargard Szcz.</t>
  </si>
  <si>
    <t>PLENED00000590000000010728178337</t>
  </si>
  <si>
    <t>Wojewódzki Ośrodek Medycyny Pracy Przychodnia kolej. Nr 7 - II</t>
  </si>
  <si>
    <t>Aleja Żołnierza</t>
  </si>
  <si>
    <t>Zachodniopomorskie Centrum Onkologii
ul. Strzałowska 22
71-730 Szczecin
NIP: 851-25-37-776</t>
  </si>
  <si>
    <t>Zachodniopomorskie Centrum Onkologii
ul. Strzałowska 22
71-730 Szczecin</t>
  </si>
  <si>
    <t>PLENED00000590000000010318277390</t>
  </si>
  <si>
    <t>Zachodniopomorskie Centrum Onkologii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</si>
  <si>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</si>
  <si>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</si>
  <si>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</si>
  <si>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</si>
  <si>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</si>
  <si>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</si>
  <si>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</si>
  <si>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</si>
  <si>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>UZDROWISKO ŚWINOUJŚCIE S.A. 
Ul. Nowowiejskiego 2
72-600 Świnoujście
NIP:855-00-04-125</t>
  </si>
  <si>
    <t>UZDROWISKO ŚWINOUJŚCIE S.A. 
Ul. Nowowiejskiego 2
72-600 Świnoujście</t>
  </si>
  <si>
    <t>PLENED00000590000000010380519397/
23061848</t>
  </si>
  <si>
    <t>RORL ADMIRAŁ I</t>
  </si>
  <si>
    <t>ul. Żeromskiego</t>
  </si>
  <si>
    <t>PLENED00000590000000010380550369/
20525235</t>
  </si>
  <si>
    <t>SU BAŁTYK</t>
  </si>
  <si>
    <t>ul.Słowackiego</t>
  </si>
  <si>
    <t>PLENED00000590000000010380537387/
23061886</t>
  </si>
  <si>
    <t>RS BURSZTYN</t>
  </si>
  <si>
    <t>PLENED00000590000000010380551390/
23061853</t>
  </si>
  <si>
    <t>ZPL RUSAŁKA</t>
  </si>
  <si>
    <t>ul. Powstańców Śląskich</t>
  </si>
  <si>
    <t>PLENED00000590000000010380459398/
23061836</t>
  </si>
  <si>
    <t>RS ŚWIATOWID</t>
  </si>
  <si>
    <t>PLENED00000590000000010380535345/
23061136</t>
  </si>
  <si>
    <t>RORL ADAM I EWA</t>
  </si>
  <si>
    <t>ul. Gierczak</t>
  </si>
  <si>
    <t>PLENED00000590000000010380530337/
20066457</t>
  </si>
  <si>
    <t>ZPL BAŁTYK</t>
  </si>
  <si>
    <t>PLENED00000590000000010380536366/
20066457</t>
  </si>
  <si>
    <t>SU BURSZTYN</t>
  </si>
  <si>
    <t>PLENED00000590000000010380521342/
20066457</t>
  </si>
  <si>
    <t>Budynek Zarządu</t>
  </si>
  <si>
    <t>ul. Nowowiejskiego</t>
  </si>
  <si>
    <t>PLENED00000590000000010380572346/
20066457</t>
  </si>
  <si>
    <t>SU HENRYK</t>
  </si>
  <si>
    <t>uL. Sienkiewicza</t>
  </si>
  <si>
    <t>PLENED00000590000000010380532379/
20066457</t>
  </si>
  <si>
    <t>Światowid - węzeł cieplny</t>
  </si>
  <si>
    <t>PLENED00000590000000010380533303/
23061802</t>
  </si>
  <si>
    <t>Magazyn Karsiborska</t>
  </si>
  <si>
    <t>ul. Karsiborska</t>
  </si>
  <si>
    <t>PLENED00000590000000010380573367/
20066457</t>
  </si>
  <si>
    <t>Odwiert XXX LECIA</t>
  </si>
  <si>
    <t>ul. Sienkiewicza</t>
  </si>
  <si>
    <t>PLENED00000590000000010380534324/
20066457</t>
  </si>
  <si>
    <t>Odwiert TERESA</t>
  </si>
  <si>
    <t>45B</t>
  </si>
  <si>
    <t>PLENED00000590000000010075429357/
20066457</t>
  </si>
  <si>
    <t>SU SWAROŻYC</t>
  </si>
  <si>
    <t>1-1A</t>
  </si>
  <si>
    <t>PLENED00000590000000010380531358/
20066457</t>
  </si>
  <si>
    <t>SU SWAROŻYC BAR</t>
  </si>
  <si>
    <t>PLENED00000590000000010380574388/
20066457</t>
  </si>
  <si>
    <t>SU ŚWIATOWID</t>
  </si>
  <si>
    <t>ul. Kasprowicza</t>
  </si>
  <si>
    <t>PLENED00000590000000010380520321/
20066457</t>
  </si>
  <si>
    <t>SU TRZYGŁÓW</t>
  </si>
  <si>
    <t>Domek - techniczny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</si>
</sst>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0\ &quot;zł&quot;"/>
    <numFmt numFmtId="165" formatCode="_-* #,##0.0000\ &quot;zł&quot;_-;\-* #,##0.0000\ &quot;zł&quot;_-;_-* &quot;-&quot;????\ &quot;zł&quot;_-;_-@_-"/>
    <numFmt numFmtId="166" formatCode="#,##0.000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1" fillId="0" borderId="0"/>
  </cellStyleXfs>
  <cellXfs count="718">
    <xf numFmtId="0" fontId="0" fillId="0" borderId="0" xfId="0"/>
    <xf numFmtId="0" fontId="2" fillId="0" borderId="0" xfId="0" applyFont="1"/>
    <xf numFmtId="0" fontId="3" fillId="0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4" fontId="3" fillId="0" borderId="4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7" xfId="0" applyFont="1" applyBorder="1" applyAlignment="1"/>
    <xf numFmtId="0" fontId="3" fillId="0" borderId="0" xfId="0" applyFont="1"/>
    <xf numFmtId="1" fontId="4" fillId="3" borderId="4" xfId="2" applyNumberFormat="1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44" fontId="4" fillId="4" borderId="8" xfId="0" applyNumberFormat="1" applyFont="1" applyFill="1" applyBorder="1" applyAlignment="1">
      <alignment horizontal="center" vertical="center" wrapText="1"/>
    </xf>
    <xf numFmtId="44" fontId="6" fillId="4" borderId="8" xfId="0" applyNumberFormat="1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 wrapText="1"/>
    </xf>
    <xf numFmtId="44" fontId="4" fillId="0" borderId="33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164" fontId="2" fillId="0" borderId="0" xfId="0" applyNumberFormat="1" applyFont="1"/>
    <xf numFmtId="166" fontId="3" fillId="2" borderId="4" xfId="0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 vertical="center"/>
    </xf>
    <xf numFmtId="44" fontId="3" fillId="5" borderId="18" xfId="0" applyNumberFormat="1" applyFont="1" applyFill="1" applyBorder="1" applyAlignment="1">
      <alignment horizontal="center" vertical="center"/>
    </xf>
    <xf numFmtId="44" fontId="3" fillId="5" borderId="42" xfId="0" applyNumberFormat="1" applyFont="1" applyFill="1" applyBorder="1" applyAlignment="1">
      <alignment horizontal="center" vertical="center"/>
    </xf>
    <xf numFmtId="44" fontId="4" fillId="5" borderId="27" xfId="0" applyNumberFormat="1" applyFont="1" applyFill="1" applyBorder="1" applyAlignment="1">
      <alignment horizontal="center" vertical="center"/>
    </xf>
    <xf numFmtId="44" fontId="4" fillId="5" borderId="30" xfId="0" applyNumberFormat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/>
    </xf>
    <xf numFmtId="1" fontId="3" fillId="5" borderId="37" xfId="0" applyNumberFormat="1" applyFont="1" applyFill="1" applyBorder="1" applyAlignment="1">
      <alignment horizontal="center" vertical="center"/>
    </xf>
    <xf numFmtId="3" fontId="3" fillId="5" borderId="37" xfId="0" applyNumberFormat="1" applyFont="1" applyFill="1" applyBorder="1" applyAlignment="1">
      <alignment horizontal="right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4" fontId="3" fillId="5" borderId="19" xfId="0" applyNumberFormat="1" applyFont="1" applyFill="1" applyBorder="1" applyAlignment="1">
      <alignment horizontal="center" vertical="center"/>
    </xf>
    <xf numFmtId="44" fontId="3" fillId="5" borderId="20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right" vertical="center"/>
    </xf>
    <xf numFmtId="44" fontId="3" fillId="5" borderId="4" xfId="0" applyNumberFormat="1" applyFont="1" applyFill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3" fillId="5" borderId="2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44" fontId="3" fillId="5" borderId="3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" fontId="4" fillId="3" borderId="4" xfId="2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33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44" fontId="3" fillId="6" borderId="18" xfId="0" applyNumberFormat="1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1" fontId="3" fillId="6" borderId="27" xfId="0" applyNumberFormat="1" applyFont="1" applyFill="1" applyBorder="1" applyAlignment="1">
      <alignment horizontal="center" vertical="center"/>
    </xf>
    <xf numFmtId="44" fontId="3" fillId="6" borderId="27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vertical="center" wrapText="1"/>
    </xf>
    <xf numFmtId="0" fontId="3" fillId="7" borderId="18" xfId="0" applyFont="1" applyFill="1" applyBorder="1" applyAlignment="1">
      <alignment horizontal="center" vertical="center" wrapText="1"/>
    </xf>
    <xf numFmtId="1" fontId="3" fillId="7" borderId="18" xfId="0" applyNumberFormat="1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164" fontId="3" fillId="7" borderId="37" xfId="0" applyNumberFormat="1" applyFont="1" applyFill="1" applyBorder="1" applyAlignment="1">
      <alignment horizontal="center" vertical="center"/>
    </xf>
    <xf numFmtId="44" fontId="3" fillId="7" borderId="18" xfId="0" applyNumberFormat="1" applyFont="1" applyFill="1" applyBorder="1" applyAlignment="1">
      <alignment horizontal="center" vertical="center"/>
    </xf>
    <xf numFmtId="44" fontId="3" fillId="7" borderId="37" xfId="0" applyNumberFormat="1" applyFont="1" applyFill="1" applyBorder="1" applyAlignment="1">
      <alignment horizontal="center" vertical="center"/>
    </xf>
    <xf numFmtId="44" fontId="3" fillId="7" borderId="18" xfId="0" applyNumberFormat="1" applyFont="1" applyFill="1" applyBorder="1" applyAlignment="1">
      <alignment horizontal="right" vertical="center"/>
    </xf>
    <xf numFmtId="44" fontId="3" fillId="7" borderId="19" xfId="0" applyNumberFormat="1" applyFont="1" applyFill="1" applyBorder="1" applyAlignment="1">
      <alignment horizontal="center" vertical="center"/>
    </xf>
    <xf numFmtId="44" fontId="3" fillId="7" borderId="20" xfId="0" applyNumberFormat="1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1" fontId="3" fillId="7" borderId="4" xfId="0" applyNumberFormat="1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right" vertical="center"/>
    </xf>
    <xf numFmtId="43" fontId="3" fillId="7" borderId="4" xfId="0" applyNumberFormat="1" applyFont="1" applyFill="1" applyBorder="1" applyAlignment="1">
      <alignment horizontal="right" vertical="center"/>
    </xf>
    <xf numFmtId="44" fontId="3" fillId="7" borderId="5" xfId="0" applyNumberFormat="1" applyFont="1" applyFill="1" applyBorder="1" applyAlignment="1">
      <alignment horizontal="center" vertical="center"/>
    </xf>
    <xf numFmtId="44" fontId="3" fillId="7" borderId="23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1" fontId="3" fillId="7" borderId="27" xfId="0" applyNumberFormat="1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44" fontId="3" fillId="7" borderId="27" xfId="0" applyNumberFormat="1" applyFont="1" applyFill="1" applyBorder="1" applyAlignment="1">
      <alignment horizontal="center" vertical="center"/>
    </xf>
    <xf numFmtId="44" fontId="3" fillId="7" borderId="28" xfId="0" applyNumberFormat="1" applyFont="1" applyFill="1" applyBorder="1" applyAlignment="1">
      <alignment horizontal="center" vertical="center"/>
    </xf>
    <xf numFmtId="44" fontId="4" fillId="6" borderId="27" xfId="0" applyNumberFormat="1" applyFont="1" applyFill="1" applyBorder="1" applyAlignment="1">
      <alignment horizontal="center" vertical="center"/>
    </xf>
    <xf numFmtId="44" fontId="4" fillId="6" borderId="30" xfId="0" applyNumberFormat="1" applyFont="1" applyFill="1" applyBorder="1" applyAlignment="1">
      <alignment horizontal="center" vertical="center"/>
    </xf>
    <xf numFmtId="164" fontId="3" fillId="9" borderId="18" xfId="0" applyNumberFormat="1" applyFont="1" applyFill="1" applyBorder="1" applyAlignment="1">
      <alignment horizontal="center" vertical="center"/>
    </xf>
    <xf numFmtId="44" fontId="3" fillId="8" borderId="37" xfId="0" applyNumberFormat="1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/>
    </xf>
    <xf numFmtId="1" fontId="3" fillId="11" borderId="18" xfId="0" applyNumberFormat="1" applyFont="1" applyFill="1" applyBorder="1" applyAlignment="1">
      <alignment horizontal="center" vertical="center"/>
    </xf>
    <xf numFmtId="44" fontId="3" fillId="11" borderId="18" xfId="0" applyNumberFormat="1" applyFont="1" applyFill="1" applyBorder="1" applyAlignment="1">
      <alignment horizontal="center" vertical="center"/>
    </xf>
    <xf numFmtId="44" fontId="3" fillId="10" borderId="18" xfId="0" applyNumberFormat="1" applyFont="1" applyFill="1" applyBorder="1" applyAlignment="1">
      <alignment horizontal="center" vertical="center"/>
    </xf>
    <xf numFmtId="44" fontId="4" fillId="10" borderId="27" xfId="0" applyNumberFormat="1" applyFont="1" applyFill="1" applyBorder="1" applyAlignment="1">
      <alignment horizontal="center" vertical="center"/>
    </xf>
    <xf numFmtId="44" fontId="4" fillId="10" borderId="30" xfId="0" applyNumberFormat="1" applyFont="1" applyFill="1" applyBorder="1" applyAlignment="1">
      <alignment horizontal="center" vertical="center"/>
    </xf>
    <xf numFmtId="44" fontId="3" fillId="11" borderId="12" xfId="0" applyNumberFormat="1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1" fontId="3" fillId="12" borderId="18" xfId="0" applyNumberFormat="1" applyFont="1" applyFill="1" applyBorder="1" applyAlignment="1">
      <alignment horizontal="center" vertical="center"/>
    </xf>
    <xf numFmtId="164" fontId="3" fillId="12" borderId="37" xfId="0" applyNumberFormat="1" applyFont="1" applyFill="1" applyBorder="1" applyAlignment="1">
      <alignment horizontal="center" vertical="center"/>
    </xf>
    <xf numFmtId="44" fontId="3" fillId="12" borderId="18" xfId="0" applyNumberFormat="1" applyFont="1" applyFill="1" applyBorder="1" applyAlignment="1">
      <alignment horizontal="center" vertical="center"/>
    </xf>
    <xf numFmtId="44" fontId="3" fillId="12" borderId="18" xfId="0" applyNumberFormat="1" applyFont="1" applyFill="1" applyBorder="1" applyAlignment="1">
      <alignment horizontal="right" vertical="center"/>
    </xf>
    <xf numFmtId="44" fontId="3" fillId="12" borderId="21" xfId="0" applyNumberFormat="1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1" fontId="3" fillId="12" borderId="4" xfId="0" applyNumberFormat="1" applyFont="1" applyFill="1" applyBorder="1" applyAlignment="1">
      <alignment horizontal="center" vertical="center"/>
    </xf>
    <xf numFmtId="164" fontId="3" fillId="12" borderId="4" xfId="0" applyNumberFormat="1" applyFont="1" applyFill="1" applyBorder="1" applyAlignment="1">
      <alignment horizontal="center" vertical="center"/>
    </xf>
    <xf numFmtId="44" fontId="3" fillId="12" borderId="4" xfId="0" applyNumberFormat="1" applyFont="1" applyFill="1" applyBorder="1" applyAlignment="1">
      <alignment horizontal="center" vertical="center"/>
    </xf>
    <xf numFmtId="44" fontId="3" fillId="12" borderId="24" xfId="0" applyNumberFormat="1" applyFont="1" applyFill="1" applyBorder="1" applyAlignment="1">
      <alignment horizontal="center" vertical="center"/>
    </xf>
    <xf numFmtId="44" fontId="3" fillId="12" borderId="4" xfId="0" applyNumberFormat="1" applyFont="1" applyFill="1" applyBorder="1" applyAlignment="1">
      <alignment horizontal="right" vertical="center"/>
    </xf>
    <xf numFmtId="0" fontId="3" fillId="12" borderId="25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/>
    </xf>
    <xf numFmtId="1" fontId="3" fillId="12" borderId="27" xfId="0" applyNumberFormat="1" applyFont="1" applyFill="1" applyBorder="1" applyAlignment="1">
      <alignment horizontal="center" vertical="center"/>
    </xf>
    <xf numFmtId="164" fontId="3" fillId="12" borderId="15" xfId="0" applyNumberFormat="1" applyFont="1" applyFill="1" applyBorder="1" applyAlignment="1">
      <alignment horizontal="center" vertical="center"/>
    </xf>
    <xf numFmtId="44" fontId="3" fillId="12" borderId="27" xfId="0" applyNumberFormat="1" applyFont="1" applyFill="1" applyBorder="1" applyAlignment="1">
      <alignment horizontal="center" vertical="center"/>
    </xf>
    <xf numFmtId="44" fontId="3" fillId="12" borderId="30" xfId="0" applyNumberFormat="1" applyFont="1" applyFill="1" applyBorder="1" applyAlignment="1">
      <alignment horizontal="center" vertical="center"/>
    </xf>
    <xf numFmtId="44" fontId="4" fillId="12" borderId="27" xfId="0" applyNumberFormat="1" applyFont="1" applyFill="1" applyBorder="1" applyAlignment="1">
      <alignment horizontal="center" vertical="center"/>
    </xf>
    <xf numFmtId="44" fontId="4" fillId="12" borderId="30" xfId="0" applyNumberFormat="1" applyFont="1" applyFill="1" applyBorder="1" applyAlignment="1">
      <alignment horizontal="center" vertical="center"/>
    </xf>
    <xf numFmtId="44" fontId="3" fillId="7" borderId="29" xfId="0" applyNumberFormat="1" applyFont="1" applyFill="1" applyBorder="1" applyAlignment="1">
      <alignment horizontal="center" vertical="center"/>
    </xf>
    <xf numFmtId="0" fontId="2" fillId="0" borderId="0" xfId="0" applyFont="1" applyFill="1"/>
    <xf numFmtId="44" fontId="3" fillId="6" borderId="19" xfId="0" applyNumberFormat="1" applyFont="1" applyFill="1" applyBorder="1" applyAlignment="1">
      <alignment horizontal="center" vertical="center"/>
    </xf>
    <xf numFmtId="44" fontId="3" fillId="6" borderId="20" xfId="0" applyNumberFormat="1" applyFont="1" applyFill="1" applyBorder="1" applyAlignment="1">
      <alignment horizontal="center" vertical="center"/>
    </xf>
    <xf numFmtId="44" fontId="3" fillId="6" borderId="28" xfId="0" applyNumberFormat="1" applyFont="1" applyFill="1" applyBorder="1" applyAlignment="1">
      <alignment horizontal="center" vertical="center"/>
    </xf>
    <xf numFmtId="43" fontId="3" fillId="7" borderId="18" xfId="0" applyNumberFormat="1" applyFont="1" applyFill="1" applyBorder="1" applyAlignment="1">
      <alignment horizontal="right" vertical="center"/>
    </xf>
    <xf numFmtId="43" fontId="3" fillId="7" borderId="18" xfId="0" applyNumberFormat="1" applyFont="1" applyFill="1" applyBorder="1" applyAlignment="1">
      <alignment horizontal="center" vertical="center"/>
    </xf>
    <xf numFmtId="43" fontId="3" fillId="7" borderId="4" xfId="0" applyNumberFormat="1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1" fontId="3" fillId="7" borderId="4" xfId="3" applyNumberFormat="1" applyFont="1" applyFill="1" applyBorder="1" applyAlignment="1">
      <alignment horizontal="center" vertical="center"/>
    </xf>
    <xf numFmtId="0" fontId="3" fillId="7" borderId="27" xfId="3" applyFont="1" applyFill="1" applyBorder="1" applyAlignment="1">
      <alignment horizontal="center" vertical="center"/>
    </xf>
    <xf numFmtId="0" fontId="3" fillId="7" borderId="27" xfId="3" applyFont="1" applyFill="1" applyBorder="1" applyAlignment="1">
      <alignment horizontal="center" vertical="center" wrapText="1"/>
    </xf>
    <xf numFmtId="1" fontId="3" fillId="7" borderId="27" xfId="3" applyNumberFormat="1" applyFont="1" applyFill="1" applyBorder="1" applyAlignment="1">
      <alignment horizontal="center" vertical="center"/>
    </xf>
    <xf numFmtId="44" fontId="4" fillId="7" borderId="27" xfId="0" applyNumberFormat="1" applyFont="1" applyFill="1" applyBorder="1" applyAlignment="1">
      <alignment horizontal="center" vertical="center"/>
    </xf>
    <xf numFmtId="44" fontId="4" fillId="7" borderId="30" xfId="0" applyNumberFormat="1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vertical="center" wrapText="1"/>
    </xf>
    <xf numFmtId="0" fontId="3" fillId="13" borderId="33" xfId="0" applyFont="1" applyFill="1" applyBorder="1" applyAlignment="1">
      <alignment horizontal="center" vertical="center" wrapText="1"/>
    </xf>
    <xf numFmtId="1" fontId="3" fillId="13" borderId="33" xfId="0" applyNumberFormat="1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164" fontId="3" fillId="13" borderId="18" xfId="0" applyNumberFormat="1" applyFont="1" applyFill="1" applyBorder="1" applyAlignment="1">
      <alignment horizontal="center" vertical="center"/>
    </xf>
    <xf numFmtId="44" fontId="3" fillId="13" borderId="18" xfId="0" applyNumberFormat="1" applyFont="1" applyFill="1" applyBorder="1" applyAlignment="1">
      <alignment horizontal="center" vertical="center"/>
    </xf>
    <xf numFmtId="44" fontId="3" fillId="13" borderId="33" xfId="0" applyNumberFormat="1" applyFont="1" applyFill="1" applyBorder="1" applyAlignment="1">
      <alignment horizontal="center" vertical="center"/>
    </xf>
    <xf numFmtId="44" fontId="3" fillId="13" borderId="33" xfId="0" applyNumberFormat="1" applyFont="1" applyFill="1" applyBorder="1" applyAlignment="1">
      <alignment horizontal="right" vertical="center"/>
    </xf>
    <xf numFmtId="43" fontId="3" fillId="13" borderId="33" xfId="0" applyNumberFormat="1" applyFont="1" applyFill="1" applyBorder="1" applyAlignment="1">
      <alignment horizontal="right" vertical="center"/>
    </xf>
    <xf numFmtId="43" fontId="3" fillId="13" borderId="33" xfId="0" applyNumberFormat="1" applyFont="1" applyFill="1" applyBorder="1" applyAlignment="1">
      <alignment horizontal="center" vertical="center"/>
    </xf>
    <xf numFmtId="44" fontId="3" fillId="13" borderId="34" xfId="0" applyNumberFormat="1" applyFont="1" applyFill="1" applyBorder="1" applyAlignment="1">
      <alignment horizontal="center" vertical="center"/>
    </xf>
    <xf numFmtId="44" fontId="3" fillId="13" borderId="35" xfId="0" applyNumberFormat="1" applyFont="1" applyFill="1" applyBorder="1" applyAlignment="1">
      <alignment horizontal="center" vertical="center"/>
    </xf>
    <xf numFmtId="44" fontId="4" fillId="13" borderId="33" xfId="0" applyNumberFormat="1" applyFont="1" applyFill="1" applyBorder="1" applyAlignment="1">
      <alignment horizontal="center" vertical="center"/>
    </xf>
    <xf numFmtId="44" fontId="4" fillId="13" borderId="36" xfId="0" applyNumberFormat="1" applyFont="1" applyFill="1" applyBorder="1" applyAlignment="1">
      <alignment horizontal="center" vertical="center"/>
    </xf>
    <xf numFmtId="0" fontId="3" fillId="11" borderId="18" xfId="4" applyFont="1" applyFill="1" applyBorder="1" applyAlignment="1">
      <alignment horizontal="center" vertical="center"/>
    </xf>
    <xf numFmtId="0" fontId="3" fillId="11" borderId="18" xfId="4" applyFont="1" applyFill="1" applyBorder="1" applyAlignment="1">
      <alignment vertical="center"/>
    </xf>
    <xf numFmtId="1" fontId="3" fillId="11" borderId="37" xfId="0" applyNumberFormat="1" applyFont="1" applyFill="1" applyBorder="1" applyAlignment="1">
      <alignment horizontal="center" vertical="center"/>
    </xf>
    <xf numFmtId="44" fontId="3" fillId="11" borderId="4" xfId="0" applyNumberFormat="1" applyFont="1" applyFill="1" applyBorder="1" applyAlignment="1">
      <alignment horizontal="center" vertical="center"/>
    </xf>
    <xf numFmtId="44" fontId="3" fillId="11" borderId="19" xfId="0" applyNumberFormat="1" applyFont="1" applyFill="1" applyBorder="1" applyAlignment="1">
      <alignment horizontal="center" vertical="center"/>
    </xf>
    <xf numFmtId="44" fontId="3" fillId="11" borderId="38" xfId="0" applyNumberFormat="1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4" xfId="4" applyFont="1" applyFill="1" applyBorder="1" applyAlignment="1">
      <alignment horizontal="center" vertical="center"/>
    </xf>
    <xf numFmtId="0" fontId="3" fillId="11" borderId="4" xfId="4" applyFont="1" applyFill="1" applyBorder="1" applyAlignment="1">
      <alignment vertical="center"/>
    </xf>
    <xf numFmtId="1" fontId="3" fillId="11" borderId="4" xfId="0" applyNumberFormat="1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44" fontId="3" fillId="11" borderId="5" xfId="0" applyNumberFormat="1" applyFont="1" applyFill="1" applyBorder="1" applyAlignment="1">
      <alignment horizontal="center" vertical="center"/>
    </xf>
    <xf numFmtId="44" fontId="3" fillId="11" borderId="23" xfId="0" applyNumberFormat="1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3" fillId="11" borderId="40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" fontId="8" fillId="11" borderId="8" xfId="0" applyNumberFormat="1" applyFont="1" applyFill="1" applyBorder="1" applyAlignment="1">
      <alignment horizontal="center" vertical="center"/>
    </xf>
    <xf numFmtId="44" fontId="3" fillId="11" borderId="29" xfId="0" applyNumberFormat="1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32" xfId="0" applyFont="1" applyFill="1" applyBorder="1" applyAlignment="1">
      <alignment horizontal="center" vertical="center"/>
    </xf>
    <xf numFmtId="0" fontId="3" fillId="14" borderId="33" xfId="0" applyFont="1" applyFill="1" applyBorder="1" applyAlignment="1">
      <alignment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/>
    </xf>
    <xf numFmtId="1" fontId="3" fillId="14" borderId="33" xfId="0" applyNumberFormat="1" applyFont="1" applyFill="1" applyBorder="1" applyAlignment="1">
      <alignment horizontal="center" vertical="center"/>
    </xf>
    <xf numFmtId="44" fontId="3" fillId="14" borderId="33" xfId="0" applyNumberFormat="1" applyFont="1" applyFill="1" applyBorder="1" applyAlignment="1">
      <alignment horizontal="center" vertical="center"/>
    </xf>
    <xf numFmtId="44" fontId="3" fillId="14" borderId="34" xfId="0" applyNumberFormat="1" applyFont="1" applyFill="1" applyBorder="1" applyAlignment="1">
      <alignment horizontal="center" vertical="center"/>
    </xf>
    <xf numFmtId="44" fontId="3" fillId="14" borderId="35" xfId="0" applyNumberFormat="1" applyFont="1" applyFill="1" applyBorder="1" applyAlignment="1">
      <alignment horizontal="center" vertical="center"/>
    </xf>
    <xf numFmtId="44" fontId="4" fillId="14" borderId="33" xfId="0" applyNumberFormat="1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44" fontId="3" fillId="15" borderId="18" xfId="0" applyNumberFormat="1" applyFont="1" applyFill="1" applyBorder="1" applyAlignment="1">
      <alignment horizontal="center" vertical="center"/>
    </xf>
    <xf numFmtId="44" fontId="3" fillId="15" borderId="18" xfId="0" applyNumberFormat="1" applyFont="1" applyFill="1" applyBorder="1" applyAlignment="1">
      <alignment horizontal="right" vertical="center"/>
    </xf>
    <xf numFmtId="43" fontId="3" fillId="15" borderId="18" xfId="0" applyNumberFormat="1" applyFont="1" applyFill="1" applyBorder="1" applyAlignment="1">
      <alignment horizontal="right" vertical="center"/>
    </xf>
    <xf numFmtId="43" fontId="3" fillId="15" borderId="18" xfId="0" applyNumberFormat="1" applyFont="1" applyFill="1" applyBorder="1" applyAlignment="1">
      <alignment horizontal="center" vertical="center"/>
    </xf>
    <xf numFmtId="44" fontId="3" fillId="15" borderId="19" xfId="0" applyNumberFormat="1" applyFont="1" applyFill="1" applyBorder="1" applyAlignment="1">
      <alignment horizontal="center" vertical="center"/>
    </xf>
    <xf numFmtId="44" fontId="3" fillId="15" borderId="20" xfId="0" applyNumberFormat="1" applyFont="1" applyFill="1" applyBorder="1" applyAlignment="1">
      <alignment horizontal="center" vertical="center"/>
    </xf>
    <xf numFmtId="0" fontId="3" fillId="15" borderId="17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/>
    </xf>
    <xf numFmtId="1" fontId="3" fillId="15" borderId="4" xfId="0" applyNumberFormat="1" applyFont="1" applyFill="1" applyBorder="1" applyAlignment="1">
      <alignment horizontal="center" vertical="center"/>
    </xf>
    <xf numFmtId="44" fontId="3" fillId="15" borderId="4" xfId="0" applyNumberFormat="1" applyFont="1" applyFill="1" applyBorder="1" applyAlignment="1">
      <alignment horizontal="center" vertical="center"/>
    </xf>
    <xf numFmtId="44" fontId="3" fillId="15" borderId="5" xfId="0" applyNumberFormat="1" applyFont="1" applyFill="1" applyBorder="1" applyAlignment="1">
      <alignment horizontal="center" vertical="center"/>
    </xf>
    <xf numFmtId="44" fontId="3" fillId="15" borderId="23" xfId="0" applyNumberFormat="1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3" fillId="15" borderId="27" xfId="0" applyFont="1" applyFill="1" applyBorder="1" applyAlignment="1">
      <alignment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/>
    </xf>
    <xf numFmtId="1" fontId="3" fillId="15" borderId="27" xfId="0" applyNumberFormat="1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vertical="center" wrapText="1"/>
    </xf>
    <xf numFmtId="0" fontId="3" fillId="15" borderId="18" xfId="0" applyFont="1" applyFill="1" applyBorder="1" applyAlignment="1">
      <alignment horizontal="center" vertical="center" wrapText="1"/>
    </xf>
    <xf numFmtId="1" fontId="3" fillId="15" borderId="18" xfId="0" applyNumberFormat="1" applyFont="1" applyFill="1" applyBorder="1" applyAlignment="1">
      <alignment horizontal="center" vertical="center"/>
    </xf>
    <xf numFmtId="44" fontId="3" fillId="7" borderId="15" xfId="0" applyNumberFormat="1" applyFont="1" applyFill="1" applyBorder="1" applyAlignment="1">
      <alignment horizontal="center" vertical="center"/>
    </xf>
    <xf numFmtId="164" fontId="3" fillId="11" borderId="37" xfId="0" applyNumberFormat="1" applyFont="1" applyFill="1" applyBorder="1" applyAlignment="1">
      <alignment horizontal="center" vertical="center"/>
    </xf>
    <xf numFmtId="44" fontId="3" fillId="11" borderId="37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4" fontId="3" fillId="11" borderId="12" xfId="0" applyNumberFormat="1" applyFont="1" applyFill="1" applyBorder="1" applyAlignment="1">
      <alignment horizontal="center" vertical="center"/>
    </xf>
    <xf numFmtId="44" fontId="3" fillId="11" borderId="8" xfId="0" applyNumberFormat="1" applyFont="1" applyFill="1" applyBorder="1" applyAlignment="1">
      <alignment horizontal="center" vertical="center"/>
    </xf>
    <xf numFmtId="44" fontId="3" fillId="11" borderId="9" xfId="0" applyNumberFormat="1" applyFont="1" applyFill="1" applyBorder="1" applyAlignment="1">
      <alignment horizontal="center" vertical="center"/>
    </xf>
    <xf numFmtId="44" fontId="4" fillId="11" borderId="8" xfId="0" applyNumberFormat="1" applyFont="1" applyFill="1" applyBorder="1" applyAlignment="1">
      <alignment horizontal="center" vertical="center"/>
    </xf>
    <xf numFmtId="44" fontId="4" fillId="11" borderId="39" xfId="0" applyNumberFormat="1" applyFont="1" applyFill="1" applyBorder="1" applyAlignment="1">
      <alignment horizontal="center" vertical="center"/>
    </xf>
    <xf numFmtId="164" fontId="3" fillId="14" borderId="33" xfId="0" applyNumberFormat="1" applyFont="1" applyFill="1" applyBorder="1" applyAlignment="1">
      <alignment horizontal="center" vertical="center"/>
    </xf>
    <xf numFmtId="44" fontId="4" fillId="14" borderId="36" xfId="0" applyNumberFormat="1" applyFont="1" applyFill="1" applyBorder="1" applyAlignment="1">
      <alignment horizontal="center" vertical="center"/>
    </xf>
    <xf numFmtId="164" fontId="3" fillId="15" borderId="37" xfId="0" applyNumberFormat="1" applyFont="1" applyFill="1" applyBorder="1" applyAlignment="1">
      <alignment horizontal="center" vertical="center"/>
    </xf>
    <xf numFmtId="44" fontId="3" fillId="15" borderId="37" xfId="0" applyNumberFormat="1" applyFont="1" applyFill="1" applyBorder="1" applyAlignment="1">
      <alignment horizontal="center" vertical="center"/>
    </xf>
    <xf numFmtId="164" fontId="3" fillId="15" borderId="4" xfId="0" applyNumberFormat="1" applyFont="1" applyFill="1" applyBorder="1" applyAlignment="1">
      <alignment horizontal="center" vertical="center"/>
    </xf>
    <xf numFmtId="0" fontId="3" fillId="15" borderId="40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164" fontId="3" fillId="15" borderId="8" xfId="0" applyNumberFormat="1" applyFont="1" applyFill="1" applyBorder="1" applyAlignment="1">
      <alignment horizontal="center" vertical="center"/>
    </xf>
    <xf numFmtId="44" fontId="3" fillId="15" borderId="8" xfId="0" applyNumberFormat="1" applyFont="1" applyFill="1" applyBorder="1" applyAlignment="1">
      <alignment horizontal="center" vertical="center"/>
    </xf>
    <xf numFmtId="44" fontId="3" fillId="15" borderId="9" xfId="0" applyNumberFormat="1" applyFont="1" applyFill="1" applyBorder="1" applyAlignment="1">
      <alignment horizontal="center" vertical="center"/>
    </xf>
    <xf numFmtId="44" fontId="3" fillId="15" borderId="29" xfId="0" applyNumberFormat="1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44" fontId="4" fillId="15" borderId="8" xfId="0" applyNumberFormat="1" applyFont="1" applyFill="1" applyBorder="1" applyAlignment="1">
      <alignment horizontal="center" vertical="center"/>
    </xf>
    <xf numFmtId="44" fontId="4" fillId="15" borderId="39" xfId="0" applyNumberFormat="1" applyFont="1" applyFill="1" applyBorder="1" applyAlignment="1">
      <alignment horizontal="center" vertical="center"/>
    </xf>
    <xf numFmtId="0" fontId="3" fillId="16" borderId="16" xfId="0" applyFont="1" applyFill="1" applyBorder="1" applyAlignment="1">
      <alignment horizontal="center" vertical="center"/>
    </xf>
    <xf numFmtId="0" fontId="3" fillId="16" borderId="17" xfId="0" applyFont="1" applyFill="1" applyBorder="1" applyAlignment="1">
      <alignment horizontal="center" vertical="center"/>
    </xf>
    <xf numFmtId="0" fontId="3" fillId="16" borderId="18" xfId="0" applyFont="1" applyFill="1" applyBorder="1" applyAlignment="1">
      <alignment vertical="center" wrapText="1"/>
    </xf>
    <xf numFmtId="0" fontId="3" fillId="16" borderId="18" xfId="0" applyFont="1" applyFill="1" applyBorder="1" applyAlignment="1">
      <alignment horizontal="center" vertical="center" wrapText="1"/>
    </xf>
    <xf numFmtId="0" fontId="3" fillId="16" borderId="18" xfId="0" applyFont="1" applyFill="1" applyBorder="1" applyAlignment="1">
      <alignment horizontal="center" vertical="center"/>
    </xf>
    <xf numFmtId="1" fontId="3" fillId="16" borderId="18" xfId="0" applyNumberFormat="1" applyFont="1" applyFill="1" applyBorder="1" applyAlignment="1">
      <alignment horizontal="center" vertical="center"/>
    </xf>
    <xf numFmtId="164" fontId="3" fillId="16" borderId="18" xfId="0" applyNumberFormat="1" applyFont="1" applyFill="1" applyBorder="1" applyAlignment="1">
      <alignment horizontal="center" vertical="center"/>
    </xf>
    <xf numFmtId="44" fontId="3" fillId="16" borderId="18" xfId="0" applyNumberFormat="1" applyFont="1" applyFill="1" applyBorder="1" applyAlignment="1">
      <alignment horizontal="center" vertical="center"/>
    </xf>
    <xf numFmtId="44" fontId="3" fillId="16" borderId="18" xfId="0" applyNumberFormat="1" applyFont="1" applyFill="1" applyBorder="1" applyAlignment="1">
      <alignment horizontal="right" vertical="center"/>
    </xf>
    <xf numFmtId="43" fontId="3" fillId="16" borderId="18" xfId="0" applyNumberFormat="1" applyFont="1" applyFill="1" applyBorder="1" applyAlignment="1">
      <alignment horizontal="right" vertical="center"/>
    </xf>
    <xf numFmtId="43" fontId="3" fillId="16" borderId="18" xfId="0" applyNumberFormat="1" applyFont="1" applyFill="1" applyBorder="1" applyAlignment="1">
      <alignment horizontal="center" vertical="center"/>
    </xf>
    <xf numFmtId="44" fontId="3" fillId="16" borderId="19" xfId="0" applyNumberFormat="1" applyFont="1" applyFill="1" applyBorder="1" applyAlignment="1">
      <alignment horizontal="center" vertical="center"/>
    </xf>
    <xf numFmtId="44" fontId="3" fillId="16" borderId="20" xfId="0" applyNumberFormat="1" applyFont="1" applyFill="1" applyBorder="1" applyAlignment="1">
      <alignment horizontal="center" vertical="center"/>
    </xf>
    <xf numFmtId="0" fontId="3" fillId="16" borderId="21" xfId="0" applyFont="1" applyFill="1" applyBorder="1" applyAlignment="1">
      <alignment horizontal="center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/>
    </xf>
    <xf numFmtId="1" fontId="3" fillId="16" borderId="4" xfId="0" applyNumberFormat="1" applyFont="1" applyFill="1" applyBorder="1" applyAlignment="1">
      <alignment horizontal="center" vertical="center"/>
    </xf>
    <xf numFmtId="164" fontId="3" fillId="16" borderId="4" xfId="0" applyNumberFormat="1" applyFont="1" applyFill="1" applyBorder="1" applyAlignment="1">
      <alignment horizontal="center" vertical="center"/>
    </xf>
    <xf numFmtId="44" fontId="3" fillId="16" borderId="4" xfId="0" applyNumberFormat="1" applyFont="1" applyFill="1" applyBorder="1" applyAlignment="1">
      <alignment horizontal="center" vertical="center"/>
    </xf>
    <xf numFmtId="44" fontId="3" fillId="16" borderId="5" xfId="0" applyNumberFormat="1" applyFont="1" applyFill="1" applyBorder="1" applyAlignment="1">
      <alignment horizontal="center" vertical="center"/>
    </xf>
    <xf numFmtId="44" fontId="3" fillId="16" borderId="23" xfId="0" applyNumberFormat="1" applyFont="1" applyFill="1" applyBorder="1" applyAlignment="1">
      <alignment horizontal="center" vertical="center"/>
    </xf>
    <xf numFmtId="0" fontId="3" fillId="16" borderId="24" xfId="0" applyFont="1" applyFill="1" applyBorder="1" applyAlignment="1">
      <alignment horizontal="center" vertical="center"/>
    </xf>
    <xf numFmtId="0" fontId="3" fillId="16" borderId="25" xfId="0" applyFont="1" applyFill="1" applyBorder="1" applyAlignment="1">
      <alignment horizontal="center" vertical="center"/>
    </xf>
    <xf numFmtId="0" fontId="3" fillId="16" borderId="26" xfId="0" applyFont="1" applyFill="1" applyBorder="1" applyAlignment="1">
      <alignment horizontal="center" vertical="center"/>
    </xf>
    <xf numFmtId="0" fontId="3" fillId="16" borderId="27" xfId="0" applyFont="1" applyFill="1" applyBorder="1" applyAlignment="1">
      <alignment vertical="center" wrapText="1"/>
    </xf>
    <xf numFmtId="0" fontId="3" fillId="16" borderId="27" xfId="0" applyFont="1" applyFill="1" applyBorder="1" applyAlignment="1">
      <alignment horizontal="center" vertical="center" wrapText="1"/>
    </xf>
    <xf numFmtId="0" fontId="3" fillId="16" borderId="27" xfId="0" applyFont="1" applyFill="1" applyBorder="1" applyAlignment="1">
      <alignment horizontal="center" vertical="center"/>
    </xf>
    <xf numFmtId="1" fontId="3" fillId="16" borderId="27" xfId="0" applyNumberFormat="1" applyFont="1" applyFill="1" applyBorder="1" applyAlignment="1">
      <alignment horizontal="center" vertical="center"/>
    </xf>
    <xf numFmtId="164" fontId="3" fillId="16" borderId="48" xfId="0" applyNumberFormat="1" applyFont="1" applyFill="1" applyBorder="1" applyAlignment="1">
      <alignment horizontal="center" vertical="center"/>
    </xf>
    <xf numFmtId="44" fontId="3" fillId="16" borderId="48" xfId="0" applyNumberFormat="1" applyFont="1" applyFill="1" applyBorder="1" applyAlignment="1">
      <alignment horizontal="center" vertical="center"/>
    </xf>
    <xf numFmtId="44" fontId="3" fillId="16" borderId="27" xfId="0" applyNumberFormat="1" applyFont="1" applyFill="1" applyBorder="1" applyAlignment="1">
      <alignment horizontal="center" vertical="center"/>
    </xf>
    <xf numFmtId="44" fontId="3" fillId="16" borderId="27" xfId="0" applyNumberFormat="1" applyFont="1" applyFill="1" applyBorder="1" applyAlignment="1">
      <alignment horizontal="right" vertical="center"/>
    </xf>
    <xf numFmtId="43" fontId="3" fillId="16" borderId="27" xfId="0" applyNumberFormat="1" applyFont="1" applyFill="1" applyBorder="1" applyAlignment="1">
      <alignment horizontal="right" vertical="center"/>
    </xf>
    <xf numFmtId="43" fontId="3" fillId="16" borderId="27" xfId="0" applyNumberFormat="1" applyFont="1" applyFill="1" applyBorder="1" applyAlignment="1">
      <alignment horizontal="center" vertical="center"/>
    </xf>
    <xf numFmtId="44" fontId="3" fillId="16" borderId="28" xfId="0" applyNumberFormat="1" applyFont="1" applyFill="1" applyBorder="1" applyAlignment="1">
      <alignment horizontal="center" vertical="center"/>
    </xf>
    <xf numFmtId="44" fontId="3" fillId="16" borderId="42" xfId="0" applyNumberFormat="1" applyFont="1" applyFill="1" applyBorder="1" applyAlignment="1">
      <alignment horizontal="center" vertical="center"/>
    </xf>
    <xf numFmtId="44" fontId="4" fillId="16" borderId="27" xfId="0" applyNumberFormat="1" applyFont="1" applyFill="1" applyBorder="1" applyAlignment="1">
      <alignment horizontal="center" vertical="center"/>
    </xf>
    <xf numFmtId="44" fontId="4" fillId="16" borderId="30" xfId="0" applyNumberFormat="1" applyFont="1" applyFill="1" applyBorder="1" applyAlignment="1">
      <alignment horizontal="center" vertical="center"/>
    </xf>
    <xf numFmtId="44" fontId="3" fillId="12" borderId="37" xfId="0" applyNumberFormat="1" applyFont="1" applyFill="1" applyBorder="1" applyAlignment="1">
      <alignment horizontal="center" vertical="center"/>
    </xf>
    <xf numFmtId="43" fontId="3" fillId="12" borderId="18" xfId="0" applyNumberFormat="1" applyFont="1" applyFill="1" applyBorder="1" applyAlignment="1">
      <alignment horizontal="right" vertical="center"/>
    </xf>
    <xf numFmtId="43" fontId="3" fillId="12" borderId="18" xfId="0" applyNumberFormat="1" applyFont="1" applyFill="1" applyBorder="1" applyAlignment="1">
      <alignment horizontal="center" vertical="center"/>
    </xf>
    <xf numFmtId="44" fontId="3" fillId="12" borderId="20" xfId="0" applyNumberFormat="1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43" fontId="3" fillId="12" borderId="4" xfId="0" applyNumberFormat="1" applyFont="1" applyFill="1" applyBorder="1" applyAlignment="1">
      <alignment horizontal="right" vertical="center"/>
    </xf>
    <xf numFmtId="43" fontId="3" fillId="12" borderId="4" xfId="0" applyNumberFormat="1" applyFont="1" applyFill="1" applyBorder="1" applyAlignment="1">
      <alignment horizontal="center" vertical="center"/>
    </xf>
    <xf numFmtId="44" fontId="3" fillId="12" borderId="23" xfId="0" applyNumberFormat="1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/>
    </xf>
    <xf numFmtId="44" fontId="3" fillId="12" borderId="15" xfId="0" applyNumberFormat="1" applyFont="1" applyFill="1" applyBorder="1" applyAlignment="1">
      <alignment horizontal="center" vertical="center"/>
    </xf>
    <xf numFmtId="44" fontId="3" fillId="12" borderId="27" xfId="0" applyNumberFormat="1" applyFont="1" applyFill="1" applyBorder="1" applyAlignment="1">
      <alignment horizontal="right" vertical="center"/>
    </xf>
    <xf numFmtId="43" fontId="3" fillId="12" borderId="27" xfId="0" applyNumberFormat="1" applyFont="1" applyFill="1" applyBorder="1" applyAlignment="1">
      <alignment horizontal="right" vertical="center"/>
    </xf>
    <xf numFmtId="43" fontId="3" fillId="12" borderId="27" xfId="0" applyNumberFormat="1" applyFont="1" applyFill="1" applyBorder="1" applyAlignment="1">
      <alignment horizontal="center" vertical="center"/>
    </xf>
    <xf numFmtId="44" fontId="3" fillId="12" borderId="42" xfId="0" applyNumberFormat="1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vertical="center" wrapText="1"/>
    </xf>
    <xf numFmtId="0" fontId="3" fillId="17" borderId="18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 vertical="center"/>
    </xf>
    <xf numFmtId="1" fontId="3" fillId="17" borderId="18" xfId="0" applyNumberFormat="1" applyFont="1" applyFill="1" applyBorder="1" applyAlignment="1">
      <alignment horizontal="center" vertical="center"/>
    </xf>
    <xf numFmtId="164" fontId="3" fillId="17" borderId="37" xfId="0" applyNumberFormat="1" applyFont="1" applyFill="1" applyBorder="1" applyAlignment="1">
      <alignment horizontal="center" vertical="center"/>
    </xf>
    <xf numFmtId="44" fontId="3" fillId="17" borderId="37" xfId="0" applyNumberFormat="1" applyFont="1" applyFill="1" applyBorder="1" applyAlignment="1">
      <alignment horizontal="center" vertical="center"/>
    </xf>
    <xf numFmtId="44" fontId="3" fillId="17" borderId="18" xfId="0" applyNumberFormat="1" applyFont="1" applyFill="1" applyBorder="1" applyAlignment="1">
      <alignment horizontal="center" vertical="center"/>
    </xf>
    <xf numFmtId="44" fontId="3" fillId="17" borderId="21" xfId="0" applyNumberFormat="1" applyFont="1" applyFill="1" applyBorder="1" applyAlignment="1">
      <alignment horizontal="center" vertical="center"/>
    </xf>
    <xf numFmtId="44" fontId="3" fillId="17" borderId="20" xfId="0" applyNumberFormat="1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/>
    </xf>
    <xf numFmtId="1" fontId="3" fillId="17" borderId="4" xfId="0" applyNumberFormat="1" applyFont="1" applyFill="1" applyBorder="1" applyAlignment="1">
      <alignment horizontal="center" vertical="center"/>
    </xf>
    <xf numFmtId="164" fontId="3" fillId="17" borderId="4" xfId="0" applyNumberFormat="1" applyFont="1" applyFill="1" applyBorder="1" applyAlignment="1">
      <alignment horizontal="center" vertical="center"/>
    </xf>
    <xf numFmtId="44" fontId="3" fillId="17" borderId="4" xfId="0" applyNumberFormat="1" applyFont="1" applyFill="1" applyBorder="1" applyAlignment="1">
      <alignment horizontal="center" vertical="center"/>
    </xf>
    <xf numFmtId="44" fontId="3" fillId="17" borderId="24" xfId="0" applyNumberFormat="1" applyFont="1" applyFill="1" applyBorder="1" applyAlignment="1">
      <alignment horizontal="center" vertical="center"/>
    </xf>
    <xf numFmtId="44" fontId="3" fillId="17" borderId="23" xfId="0" applyNumberFormat="1" applyFont="1" applyFill="1" applyBorder="1" applyAlignment="1">
      <alignment horizontal="center" vertical="center"/>
    </xf>
    <xf numFmtId="0" fontId="3" fillId="17" borderId="25" xfId="0" applyFont="1" applyFill="1" applyBorder="1" applyAlignment="1">
      <alignment horizontal="center" vertical="center"/>
    </xf>
    <xf numFmtId="0" fontId="3" fillId="17" borderId="26" xfId="0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vertical="center" wrapText="1"/>
    </xf>
    <xf numFmtId="0" fontId="3" fillId="17" borderId="27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/>
    </xf>
    <xf numFmtId="1" fontId="3" fillId="17" borderId="27" xfId="0" applyNumberFormat="1" applyFont="1" applyFill="1" applyBorder="1" applyAlignment="1">
      <alignment horizontal="center" vertical="center"/>
    </xf>
    <xf numFmtId="164" fontId="3" fillId="17" borderId="15" xfId="0" applyNumberFormat="1" applyFont="1" applyFill="1" applyBorder="1" applyAlignment="1">
      <alignment horizontal="center" vertical="center"/>
    </xf>
    <xf numFmtId="44" fontId="3" fillId="17" borderId="15" xfId="0" applyNumberFormat="1" applyFont="1" applyFill="1" applyBorder="1" applyAlignment="1">
      <alignment horizontal="center" vertical="center"/>
    </xf>
    <xf numFmtId="44" fontId="3" fillId="17" borderId="27" xfId="0" applyNumberFormat="1" applyFont="1" applyFill="1" applyBorder="1" applyAlignment="1">
      <alignment horizontal="center" vertical="center"/>
    </xf>
    <xf numFmtId="44" fontId="3" fillId="17" borderId="30" xfId="0" applyNumberFormat="1" applyFont="1" applyFill="1" applyBorder="1" applyAlignment="1">
      <alignment horizontal="center" vertical="center"/>
    </xf>
    <xf numFmtId="44" fontId="3" fillId="17" borderId="42" xfId="0" applyNumberFormat="1" applyFont="1" applyFill="1" applyBorder="1" applyAlignment="1">
      <alignment horizontal="center" vertical="center"/>
    </xf>
    <xf numFmtId="44" fontId="4" fillId="17" borderId="27" xfId="0" applyNumberFormat="1" applyFont="1" applyFill="1" applyBorder="1" applyAlignment="1">
      <alignment horizontal="center" vertical="center"/>
    </xf>
    <xf numFmtId="44" fontId="4" fillId="17" borderId="30" xfId="0" applyNumberFormat="1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/>
    </xf>
    <xf numFmtId="1" fontId="3" fillId="10" borderId="33" xfId="0" applyNumberFormat="1" applyFont="1" applyFill="1" applyBorder="1" applyAlignment="1">
      <alignment horizontal="center" vertical="center"/>
    </xf>
    <xf numFmtId="164" fontId="3" fillId="10" borderId="18" xfId="0" applyNumberFormat="1" applyFont="1" applyFill="1" applyBorder="1" applyAlignment="1">
      <alignment horizontal="center" vertical="center"/>
    </xf>
    <xf numFmtId="44" fontId="3" fillId="10" borderId="33" xfId="0" applyNumberFormat="1" applyFont="1" applyFill="1" applyBorder="1" applyAlignment="1">
      <alignment horizontal="center" vertical="center"/>
    </xf>
    <xf numFmtId="44" fontId="3" fillId="10" borderId="33" xfId="0" applyNumberFormat="1" applyFont="1" applyFill="1" applyBorder="1" applyAlignment="1">
      <alignment horizontal="right" vertical="center"/>
    </xf>
    <xf numFmtId="43" fontId="3" fillId="10" borderId="33" xfId="0" applyNumberFormat="1" applyFont="1" applyFill="1" applyBorder="1" applyAlignment="1">
      <alignment horizontal="right" vertical="center"/>
    </xf>
    <xf numFmtId="43" fontId="3" fillId="10" borderId="33" xfId="0" applyNumberFormat="1" applyFont="1" applyFill="1" applyBorder="1" applyAlignment="1">
      <alignment horizontal="center" vertical="center"/>
    </xf>
    <xf numFmtId="44" fontId="3" fillId="10" borderId="36" xfId="0" applyNumberFormat="1" applyFont="1" applyFill="1" applyBorder="1" applyAlignment="1">
      <alignment horizontal="center" vertical="center"/>
    </xf>
    <xf numFmtId="44" fontId="3" fillId="10" borderId="43" xfId="0" applyNumberFormat="1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44" fontId="4" fillId="10" borderId="37" xfId="0" applyNumberFormat="1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vertical="center" wrapText="1"/>
    </xf>
    <xf numFmtId="0" fontId="3" fillId="18" borderId="18" xfId="0" applyFont="1" applyFill="1" applyBorder="1" applyAlignment="1">
      <alignment horizontal="center" vertical="center" wrapText="1"/>
    </xf>
    <xf numFmtId="0" fontId="3" fillId="18" borderId="18" xfId="0" applyFont="1" applyFill="1" applyBorder="1" applyAlignment="1">
      <alignment horizontal="center" vertical="center"/>
    </xf>
    <xf numFmtId="1" fontId="3" fillId="18" borderId="18" xfId="0" applyNumberFormat="1" applyFont="1" applyFill="1" applyBorder="1" applyAlignment="1">
      <alignment horizontal="center" vertical="center"/>
    </xf>
    <xf numFmtId="44" fontId="3" fillId="18" borderId="18" xfId="0" applyNumberFormat="1" applyFont="1" applyFill="1" applyBorder="1" applyAlignment="1">
      <alignment horizontal="center" vertical="center"/>
    </xf>
    <xf numFmtId="44" fontId="3" fillId="18" borderId="20" xfId="0" applyNumberFormat="1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/>
    </xf>
    <xf numFmtId="1" fontId="3" fillId="18" borderId="4" xfId="0" applyNumberFormat="1" applyFont="1" applyFill="1" applyBorder="1" applyAlignment="1">
      <alignment horizontal="center" vertical="center"/>
    </xf>
    <xf numFmtId="164" fontId="3" fillId="18" borderId="4" xfId="0" applyNumberFormat="1" applyFont="1" applyFill="1" applyBorder="1" applyAlignment="1">
      <alignment horizontal="center" vertical="center"/>
    </xf>
    <xf numFmtId="44" fontId="3" fillId="18" borderId="4" xfId="0" applyNumberFormat="1" applyFont="1" applyFill="1" applyBorder="1" applyAlignment="1">
      <alignment horizontal="center" vertical="center"/>
    </xf>
    <xf numFmtId="44" fontId="3" fillId="18" borderId="23" xfId="0" applyNumberFormat="1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3" fillId="18" borderId="26" xfId="0" applyFont="1" applyFill="1" applyBorder="1" applyAlignment="1">
      <alignment horizontal="center" vertical="center"/>
    </xf>
    <xf numFmtId="0" fontId="3" fillId="18" borderId="27" xfId="0" applyFont="1" applyFill="1" applyBorder="1" applyAlignment="1">
      <alignment vertical="center" wrapText="1"/>
    </xf>
    <xf numFmtId="0" fontId="3" fillId="18" borderId="27" xfId="0" applyFont="1" applyFill="1" applyBorder="1" applyAlignment="1">
      <alignment horizontal="center" vertical="center" wrapText="1"/>
    </xf>
    <xf numFmtId="0" fontId="3" fillId="18" borderId="27" xfId="0" applyFont="1" applyFill="1" applyBorder="1" applyAlignment="1">
      <alignment horizontal="center" vertical="center"/>
    </xf>
    <xf numFmtId="1" fontId="3" fillId="18" borderId="27" xfId="0" applyNumberFormat="1" applyFont="1" applyFill="1" applyBorder="1" applyAlignment="1">
      <alignment horizontal="center" vertical="center"/>
    </xf>
    <xf numFmtId="164" fontId="3" fillId="18" borderId="15" xfId="0" applyNumberFormat="1" applyFont="1" applyFill="1" applyBorder="1" applyAlignment="1">
      <alignment horizontal="center" vertical="center"/>
    </xf>
    <xf numFmtId="44" fontId="3" fillId="18" borderId="15" xfId="0" applyNumberFormat="1" applyFont="1" applyFill="1" applyBorder="1" applyAlignment="1">
      <alignment horizontal="center" vertical="center"/>
    </xf>
    <xf numFmtId="44" fontId="3" fillId="18" borderId="27" xfId="0" applyNumberFormat="1" applyFont="1" applyFill="1" applyBorder="1" applyAlignment="1">
      <alignment horizontal="center" vertical="center"/>
    </xf>
    <xf numFmtId="44" fontId="3" fillId="18" borderId="42" xfId="0" applyNumberFormat="1" applyFont="1" applyFill="1" applyBorder="1" applyAlignment="1">
      <alignment horizontal="center" vertical="center"/>
    </xf>
    <xf numFmtId="44" fontId="4" fillId="18" borderId="27" xfId="0" applyNumberFormat="1" applyFont="1" applyFill="1" applyBorder="1" applyAlignment="1">
      <alignment horizontal="center" vertical="center"/>
    </xf>
    <xf numFmtId="44" fontId="4" fillId="18" borderId="30" xfId="0" applyNumberFormat="1" applyFont="1" applyFill="1" applyBorder="1" applyAlignment="1">
      <alignment horizontal="center" vertical="center"/>
    </xf>
    <xf numFmtId="0" fontId="3" fillId="17" borderId="21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1" fontId="3" fillId="18" borderId="18" xfId="5" applyNumberFormat="1" applyFont="1" applyFill="1" applyBorder="1" applyAlignment="1">
      <alignment horizontal="center" vertical="center"/>
    </xf>
    <xf numFmtId="164" fontId="3" fillId="18" borderId="18" xfId="0" applyNumberFormat="1" applyFont="1" applyFill="1" applyBorder="1" applyAlignment="1">
      <alignment horizontal="center" vertical="center"/>
    </xf>
    <xf numFmtId="44" fontId="3" fillId="18" borderId="19" xfId="0" applyNumberFormat="1" applyFont="1" applyFill="1" applyBorder="1" applyAlignment="1">
      <alignment horizontal="center" vertical="center"/>
    </xf>
    <xf numFmtId="1" fontId="3" fillId="18" borderId="27" xfId="5" applyNumberFormat="1" applyFont="1" applyFill="1" applyBorder="1" applyAlignment="1">
      <alignment horizontal="center" vertical="center"/>
    </xf>
    <xf numFmtId="44" fontId="3" fillId="18" borderId="28" xfId="0" applyNumberFormat="1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/>
    </xf>
    <xf numFmtId="1" fontId="3" fillId="9" borderId="18" xfId="0" applyNumberFormat="1" applyFont="1" applyFill="1" applyBorder="1" applyAlignment="1">
      <alignment horizontal="center" vertical="center"/>
    </xf>
    <xf numFmtId="44" fontId="3" fillId="9" borderId="18" xfId="0" applyNumberFormat="1" applyFont="1" applyFill="1" applyBorder="1" applyAlignment="1">
      <alignment horizontal="center" vertical="center"/>
    </xf>
    <xf numFmtId="44" fontId="3" fillId="9" borderId="18" xfId="0" applyNumberFormat="1" applyFont="1" applyFill="1" applyBorder="1" applyAlignment="1">
      <alignment horizontal="right" vertical="center"/>
    </xf>
    <xf numFmtId="43" fontId="3" fillId="9" borderId="18" xfId="0" applyNumberFormat="1" applyFont="1" applyFill="1" applyBorder="1" applyAlignment="1">
      <alignment horizontal="right" vertical="center"/>
    </xf>
    <xf numFmtId="43" fontId="3" fillId="9" borderId="18" xfId="0" applyNumberFormat="1" applyFont="1" applyFill="1" applyBorder="1" applyAlignment="1">
      <alignment horizontal="center" vertical="center"/>
    </xf>
    <xf numFmtId="44" fontId="3" fillId="9" borderId="19" xfId="0" applyNumberFormat="1" applyFont="1" applyFill="1" applyBorder="1" applyAlignment="1">
      <alignment horizontal="center" vertical="center"/>
    </xf>
    <xf numFmtId="44" fontId="3" fillId="9" borderId="20" xfId="0" applyNumberFormat="1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/>
    </xf>
    <xf numFmtId="1" fontId="3" fillId="9" borderId="27" xfId="0" applyNumberFormat="1" applyFont="1" applyFill="1" applyBorder="1" applyAlignment="1">
      <alignment horizontal="center" vertical="center"/>
    </xf>
    <xf numFmtId="164" fontId="3" fillId="9" borderId="15" xfId="0" applyNumberFormat="1" applyFont="1" applyFill="1" applyBorder="1" applyAlignment="1">
      <alignment horizontal="center" vertical="center"/>
    </xf>
    <xf numFmtId="44" fontId="3" fillId="9" borderId="15" xfId="0" applyNumberFormat="1" applyFont="1" applyFill="1" applyBorder="1" applyAlignment="1">
      <alignment horizontal="center" vertical="center"/>
    </xf>
    <xf numFmtId="44" fontId="3" fillId="9" borderId="27" xfId="0" applyNumberFormat="1" applyFont="1" applyFill="1" applyBorder="1" applyAlignment="1">
      <alignment horizontal="center" vertical="center"/>
    </xf>
    <xf numFmtId="44" fontId="3" fillId="9" borderId="4" xfId="0" applyNumberFormat="1" applyFont="1" applyFill="1" applyBorder="1" applyAlignment="1">
      <alignment horizontal="center" vertical="center"/>
    </xf>
    <xf numFmtId="44" fontId="3" fillId="9" borderId="28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4" fillId="9" borderId="27" xfId="0" applyNumberFormat="1" applyFont="1" applyFill="1" applyBorder="1" applyAlignment="1">
      <alignment horizontal="center" vertical="center"/>
    </xf>
    <xf numFmtId="44" fontId="4" fillId="9" borderId="30" xfId="0" applyNumberFormat="1" applyFont="1" applyFill="1" applyBorder="1" applyAlignment="1">
      <alignment horizontal="center" vertical="center"/>
    </xf>
    <xf numFmtId="44" fontId="3" fillId="8" borderId="18" xfId="0" applyNumberFormat="1" applyFont="1" applyFill="1" applyBorder="1" applyAlignment="1">
      <alignment horizontal="center" vertical="center"/>
    </xf>
    <xf numFmtId="44" fontId="4" fillId="8" borderId="27" xfId="0" applyNumberFormat="1" applyFont="1" applyFill="1" applyBorder="1" applyAlignment="1">
      <alignment horizontal="center" vertical="center"/>
    </xf>
    <xf numFmtId="44" fontId="4" fillId="8" borderId="30" xfId="0" applyNumberFormat="1" applyFont="1" applyFill="1" applyBorder="1" applyAlignment="1">
      <alignment horizontal="center" vertical="center"/>
    </xf>
    <xf numFmtId="0" fontId="3" fillId="19" borderId="31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/>
    </xf>
    <xf numFmtId="0" fontId="3" fillId="19" borderId="33" xfId="0" applyFont="1" applyFill="1" applyBorder="1" applyAlignment="1">
      <alignment vertical="center" wrapText="1"/>
    </xf>
    <xf numFmtId="0" fontId="3" fillId="19" borderId="33" xfId="0" applyFont="1" applyFill="1" applyBorder="1" applyAlignment="1">
      <alignment horizontal="center" vertical="center" wrapText="1"/>
    </xf>
    <xf numFmtId="0" fontId="3" fillId="19" borderId="33" xfId="0" applyFont="1" applyFill="1" applyBorder="1" applyAlignment="1">
      <alignment vertical="center"/>
    </xf>
    <xf numFmtId="0" fontId="3" fillId="19" borderId="33" xfId="0" applyFont="1" applyFill="1" applyBorder="1" applyAlignment="1">
      <alignment horizontal="center" vertical="center"/>
    </xf>
    <xf numFmtId="1" fontId="3" fillId="19" borderId="33" xfId="0" applyNumberFormat="1" applyFont="1" applyFill="1" applyBorder="1" applyAlignment="1">
      <alignment horizontal="center" vertical="center"/>
    </xf>
    <xf numFmtId="164" fontId="3" fillId="19" borderId="18" xfId="0" applyNumberFormat="1" applyFont="1" applyFill="1" applyBorder="1" applyAlignment="1">
      <alignment horizontal="center" vertical="center"/>
    </xf>
    <xf numFmtId="44" fontId="3" fillId="19" borderId="18" xfId="0" applyNumberFormat="1" applyFont="1" applyFill="1" applyBorder="1" applyAlignment="1">
      <alignment horizontal="center" vertical="center"/>
    </xf>
    <xf numFmtId="44" fontId="3" fillId="19" borderId="33" xfId="0" applyNumberFormat="1" applyFont="1" applyFill="1" applyBorder="1" applyAlignment="1">
      <alignment horizontal="center" vertical="center"/>
    </xf>
    <xf numFmtId="44" fontId="3" fillId="19" borderId="33" xfId="0" applyNumberFormat="1" applyFont="1" applyFill="1" applyBorder="1" applyAlignment="1">
      <alignment horizontal="right" vertical="center"/>
    </xf>
    <xf numFmtId="43" fontId="3" fillId="19" borderId="33" xfId="0" applyNumberFormat="1" applyFont="1" applyFill="1" applyBorder="1" applyAlignment="1">
      <alignment horizontal="right" vertical="center"/>
    </xf>
    <xf numFmtId="43" fontId="3" fillId="19" borderId="33" xfId="0" applyNumberFormat="1" applyFont="1" applyFill="1" applyBorder="1" applyAlignment="1">
      <alignment horizontal="center" vertical="center"/>
    </xf>
    <xf numFmtId="44" fontId="3" fillId="19" borderId="34" xfId="0" applyNumberFormat="1" applyFont="1" applyFill="1" applyBorder="1" applyAlignment="1">
      <alignment horizontal="center" vertical="center"/>
    </xf>
    <xf numFmtId="44" fontId="3" fillId="19" borderId="35" xfId="0" applyNumberFormat="1" applyFont="1" applyFill="1" applyBorder="1" applyAlignment="1">
      <alignment horizontal="center" vertical="center"/>
    </xf>
    <xf numFmtId="44" fontId="4" fillId="19" borderId="33" xfId="0" applyNumberFormat="1" applyFont="1" applyFill="1" applyBorder="1" applyAlignment="1">
      <alignment horizontal="center" vertical="center"/>
    </xf>
    <xf numFmtId="44" fontId="4" fillId="19" borderId="27" xfId="0" applyNumberFormat="1" applyFont="1" applyFill="1" applyBorder="1" applyAlignment="1">
      <alignment horizontal="center" vertical="center"/>
    </xf>
    <xf numFmtId="44" fontId="4" fillId="19" borderId="30" xfId="0" applyNumberFormat="1" applyFont="1" applyFill="1" applyBorder="1" applyAlignment="1">
      <alignment horizontal="center" vertical="center"/>
    </xf>
    <xf numFmtId="0" fontId="3" fillId="19" borderId="16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center" vertical="center"/>
    </xf>
    <xf numFmtId="0" fontId="3" fillId="19" borderId="18" xfId="0" applyFont="1" applyFill="1" applyBorder="1" applyAlignment="1">
      <alignment vertical="center" wrapText="1"/>
    </xf>
    <xf numFmtId="0" fontId="3" fillId="19" borderId="18" xfId="0" applyFont="1" applyFill="1" applyBorder="1" applyAlignment="1">
      <alignment horizontal="center" vertical="center" wrapText="1"/>
    </xf>
    <xf numFmtId="0" fontId="3" fillId="19" borderId="18" xfId="0" applyFont="1" applyFill="1" applyBorder="1" applyAlignment="1">
      <alignment horizontal="center" vertical="center"/>
    </xf>
    <xf numFmtId="1" fontId="3" fillId="19" borderId="18" xfId="0" applyNumberFormat="1" applyFont="1" applyFill="1" applyBorder="1" applyAlignment="1">
      <alignment horizontal="center" vertical="center"/>
    </xf>
    <xf numFmtId="164" fontId="3" fillId="19" borderId="37" xfId="0" applyNumberFormat="1" applyFont="1" applyFill="1" applyBorder="1" applyAlignment="1">
      <alignment horizontal="center" vertical="center"/>
    </xf>
    <xf numFmtId="44" fontId="3" fillId="19" borderId="37" xfId="0" applyNumberFormat="1" applyFont="1" applyFill="1" applyBorder="1" applyAlignment="1">
      <alignment horizontal="center" vertical="center"/>
    </xf>
    <xf numFmtId="44" fontId="3" fillId="19" borderId="19" xfId="0" applyNumberFormat="1" applyFont="1" applyFill="1" applyBorder="1" applyAlignment="1">
      <alignment horizontal="center" vertical="center"/>
    </xf>
    <xf numFmtId="0" fontId="3" fillId="19" borderId="21" xfId="0" applyFont="1" applyFill="1" applyBorder="1" applyAlignment="1">
      <alignment horizontal="center" vertical="center"/>
    </xf>
    <xf numFmtId="0" fontId="3" fillId="19" borderId="22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/>
    </xf>
    <xf numFmtId="1" fontId="3" fillId="19" borderId="4" xfId="0" applyNumberFormat="1" applyFont="1" applyFill="1" applyBorder="1" applyAlignment="1">
      <alignment horizontal="center" vertical="center"/>
    </xf>
    <xf numFmtId="164" fontId="3" fillId="19" borderId="4" xfId="0" applyNumberFormat="1" applyFont="1" applyFill="1" applyBorder="1" applyAlignment="1">
      <alignment horizontal="center" vertical="center"/>
    </xf>
    <xf numFmtId="44" fontId="3" fillId="19" borderId="4" xfId="0" applyNumberFormat="1" applyFont="1" applyFill="1" applyBorder="1" applyAlignment="1">
      <alignment horizontal="center" vertical="center"/>
    </xf>
    <xf numFmtId="44" fontId="3" fillId="19" borderId="5" xfId="0" applyNumberFormat="1" applyFont="1" applyFill="1" applyBorder="1" applyAlignment="1">
      <alignment horizontal="center" vertical="center"/>
    </xf>
    <xf numFmtId="44" fontId="3" fillId="19" borderId="23" xfId="0" applyNumberFormat="1" applyFont="1" applyFill="1" applyBorder="1" applyAlignment="1">
      <alignment horizontal="center" vertical="center"/>
    </xf>
    <xf numFmtId="0" fontId="3" fillId="19" borderId="24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vertical="center" wrapText="1"/>
    </xf>
    <xf numFmtId="0" fontId="3" fillId="19" borderId="27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/>
    </xf>
    <xf numFmtId="1" fontId="3" fillId="19" borderId="27" xfId="0" applyNumberFormat="1" applyFont="1" applyFill="1" applyBorder="1" applyAlignment="1">
      <alignment horizontal="center" vertical="center"/>
    </xf>
    <xf numFmtId="0" fontId="3" fillId="19" borderId="25" xfId="0" applyFont="1" applyFill="1" applyBorder="1" applyAlignment="1">
      <alignment horizontal="center" vertical="center"/>
    </xf>
    <xf numFmtId="44" fontId="3" fillId="19" borderId="15" xfId="0" applyNumberFormat="1" applyFont="1" applyFill="1" applyBorder="1" applyAlignment="1">
      <alignment horizontal="center" vertical="center"/>
    </xf>
    <xf numFmtId="0" fontId="3" fillId="19" borderId="2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/>
    </xf>
    <xf numFmtId="1" fontId="3" fillId="8" borderId="18" xfId="0" applyNumberFormat="1" applyFont="1" applyFill="1" applyBorder="1" applyAlignment="1">
      <alignment horizontal="center" vertical="center"/>
    </xf>
    <xf numFmtId="164" fontId="3" fillId="8" borderId="37" xfId="0" applyNumberFormat="1" applyFont="1" applyFill="1" applyBorder="1" applyAlignment="1">
      <alignment horizontal="center" vertical="center"/>
    </xf>
    <xf numFmtId="44" fontId="3" fillId="8" borderId="18" xfId="0" applyNumberFormat="1" applyFont="1" applyFill="1" applyBorder="1" applyAlignment="1">
      <alignment horizontal="right" vertical="center"/>
    </xf>
    <xf numFmtId="43" fontId="3" fillId="8" borderId="18" xfId="0" applyNumberFormat="1" applyFont="1" applyFill="1" applyBorder="1" applyAlignment="1">
      <alignment horizontal="right" vertical="center"/>
    </xf>
    <xf numFmtId="43" fontId="3" fillId="8" borderId="18" xfId="0" applyNumberFormat="1" applyFont="1" applyFill="1" applyBorder="1" applyAlignment="1">
      <alignment horizontal="center" vertical="center"/>
    </xf>
    <xf numFmtId="44" fontId="3" fillId="8" borderId="19" xfId="0" applyNumberFormat="1" applyFont="1" applyFill="1" applyBorder="1" applyAlignment="1">
      <alignment horizontal="center" vertical="center"/>
    </xf>
    <xf numFmtId="44" fontId="3" fillId="8" borderId="20" xfId="0" applyNumberFormat="1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/>
    </xf>
    <xf numFmtId="44" fontId="3" fillId="8" borderId="4" xfId="0" applyNumberFormat="1" applyFont="1" applyFill="1" applyBorder="1" applyAlignment="1">
      <alignment horizontal="center" vertical="center"/>
    </xf>
    <xf numFmtId="44" fontId="3" fillId="8" borderId="5" xfId="0" applyNumberFormat="1" applyFont="1" applyFill="1" applyBorder="1" applyAlignment="1">
      <alignment horizontal="center" vertical="center"/>
    </xf>
    <xf numFmtId="44" fontId="3" fillId="8" borderId="23" xfId="0" applyNumberFormat="1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/>
    </xf>
    <xf numFmtId="1" fontId="3" fillId="8" borderId="27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164" fontId="3" fillId="8" borderId="15" xfId="0" applyNumberFormat="1" applyFont="1" applyFill="1" applyBorder="1" applyAlignment="1">
      <alignment horizontal="center" vertical="center"/>
    </xf>
    <xf numFmtId="44" fontId="3" fillId="8" borderId="15" xfId="0" applyNumberFormat="1" applyFont="1" applyFill="1" applyBorder="1" applyAlignment="1">
      <alignment horizontal="center" vertical="center"/>
    </xf>
    <xf numFmtId="44" fontId="3" fillId="8" borderId="27" xfId="0" applyNumberFormat="1" applyFont="1" applyFill="1" applyBorder="1" applyAlignment="1">
      <alignment horizontal="center" vertical="center"/>
    </xf>
    <xf numFmtId="44" fontId="3" fillId="8" borderId="27" xfId="0" applyNumberFormat="1" applyFont="1" applyFill="1" applyBorder="1" applyAlignment="1">
      <alignment horizontal="right" vertical="center"/>
    </xf>
    <xf numFmtId="43" fontId="3" fillId="8" borderId="27" xfId="0" applyNumberFormat="1" applyFont="1" applyFill="1" applyBorder="1" applyAlignment="1">
      <alignment horizontal="right" vertical="center"/>
    </xf>
    <xf numFmtId="43" fontId="3" fillId="8" borderId="27" xfId="0" applyNumberFormat="1" applyFont="1" applyFill="1" applyBorder="1" applyAlignment="1">
      <alignment horizontal="center" vertical="center"/>
    </xf>
    <xf numFmtId="44" fontId="3" fillId="8" borderId="28" xfId="0" applyNumberFormat="1" applyFont="1" applyFill="1" applyBorder="1" applyAlignment="1">
      <alignment horizontal="center" vertical="center"/>
    </xf>
    <xf numFmtId="44" fontId="3" fillId="8" borderId="42" xfId="0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20" borderId="31" xfId="0" applyFont="1" applyFill="1" applyBorder="1" applyAlignment="1">
      <alignment horizontal="center" vertical="center"/>
    </xf>
    <xf numFmtId="0" fontId="3" fillId="20" borderId="32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vertical="center" wrapText="1"/>
    </xf>
    <xf numFmtId="0" fontId="3" fillId="20" borderId="33" xfId="0" applyFont="1" applyFill="1" applyBorder="1" applyAlignment="1">
      <alignment horizontal="center" vertical="center" wrapText="1"/>
    </xf>
    <xf numFmtId="0" fontId="3" fillId="20" borderId="33" xfId="0" applyFont="1" applyFill="1" applyBorder="1" applyAlignment="1">
      <alignment horizontal="center" vertical="center"/>
    </xf>
    <xf numFmtId="1" fontId="3" fillId="20" borderId="33" xfId="0" applyNumberFormat="1" applyFont="1" applyFill="1" applyBorder="1" applyAlignment="1">
      <alignment horizontal="center" vertical="center"/>
    </xf>
    <xf numFmtId="164" fontId="3" fillId="20" borderId="18" xfId="0" applyNumberFormat="1" applyFont="1" applyFill="1" applyBorder="1" applyAlignment="1">
      <alignment horizontal="center" vertical="center"/>
    </xf>
    <xf numFmtId="44" fontId="3" fillId="20" borderId="18" xfId="0" applyNumberFormat="1" applyFont="1" applyFill="1" applyBorder="1" applyAlignment="1">
      <alignment horizontal="center" vertical="center"/>
    </xf>
    <xf numFmtId="44" fontId="3" fillId="20" borderId="33" xfId="0" applyNumberFormat="1" applyFont="1" applyFill="1" applyBorder="1" applyAlignment="1">
      <alignment horizontal="center" vertical="center"/>
    </xf>
    <xf numFmtId="44" fontId="3" fillId="20" borderId="18" xfId="0" applyNumberFormat="1" applyFont="1" applyFill="1" applyBorder="1" applyAlignment="1">
      <alignment horizontal="right" vertical="center"/>
    </xf>
    <xf numFmtId="43" fontId="3" fillId="20" borderId="18" xfId="0" applyNumberFormat="1" applyFont="1" applyFill="1" applyBorder="1" applyAlignment="1">
      <alignment horizontal="right" vertical="center"/>
    </xf>
    <xf numFmtId="43" fontId="3" fillId="20" borderId="18" xfId="0" applyNumberFormat="1" applyFont="1" applyFill="1" applyBorder="1" applyAlignment="1">
      <alignment horizontal="center" vertical="center"/>
    </xf>
    <xf numFmtId="44" fontId="3" fillId="20" borderId="34" xfId="0" applyNumberFormat="1" applyFont="1" applyFill="1" applyBorder="1" applyAlignment="1">
      <alignment horizontal="center" vertical="center"/>
    </xf>
    <xf numFmtId="44" fontId="3" fillId="20" borderId="35" xfId="0" applyNumberFormat="1" applyFont="1" applyFill="1" applyBorder="1" applyAlignment="1">
      <alignment horizontal="center" vertical="center"/>
    </xf>
    <xf numFmtId="44" fontId="4" fillId="20" borderId="33" xfId="0" applyNumberFormat="1" applyFont="1" applyFill="1" applyBorder="1" applyAlignment="1">
      <alignment horizontal="center" vertical="center"/>
    </xf>
    <xf numFmtId="44" fontId="4" fillId="20" borderId="27" xfId="0" applyNumberFormat="1" applyFont="1" applyFill="1" applyBorder="1" applyAlignment="1">
      <alignment horizontal="center" vertical="center"/>
    </xf>
    <xf numFmtId="44" fontId="4" fillId="20" borderId="30" xfId="0" applyNumberFormat="1" applyFont="1" applyFill="1" applyBorder="1" applyAlignment="1">
      <alignment horizontal="center" vertical="center"/>
    </xf>
    <xf numFmtId="164" fontId="3" fillId="6" borderId="37" xfId="0" applyNumberFormat="1" applyFont="1" applyFill="1" applyBorder="1" applyAlignment="1">
      <alignment horizontal="center" vertical="center"/>
    </xf>
    <xf numFmtId="44" fontId="3" fillId="6" borderId="37" xfId="0" applyNumberFormat="1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164" fontId="3" fillId="6" borderId="15" xfId="0" applyNumberFormat="1" applyFont="1" applyFill="1" applyBorder="1" applyAlignment="1">
      <alignment horizontal="center" vertical="center"/>
    </xf>
    <xf numFmtId="44" fontId="3" fillId="6" borderId="15" xfId="0" applyNumberFormat="1" applyFont="1" applyFill="1" applyBorder="1" applyAlignment="1">
      <alignment horizontal="center" vertical="center"/>
    </xf>
    <xf numFmtId="44" fontId="3" fillId="6" borderId="27" xfId="0" applyNumberFormat="1" applyFont="1" applyFill="1" applyBorder="1" applyAlignment="1">
      <alignment horizontal="right" vertical="center"/>
    </xf>
    <xf numFmtId="43" fontId="3" fillId="6" borderId="27" xfId="0" applyNumberFormat="1" applyFont="1" applyFill="1" applyBorder="1" applyAlignment="1">
      <alignment horizontal="right" vertical="center"/>
    </xf>
    <xf numFmtId="43" fontId="3" fillId="6" borderId="27" xfId="0" applyNumberFormat="1" applyFont="1" applyFill="1" applyBorder="1" applyAlignment="1">
      <alignment horizontal="center" vertical="center"/>
    </xf>
    <xf numFmtId="44" fontId="3" fillId="6" borderId="42" xfId="0" applyNumberFormat="1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18" xfId="0" applyFont="1" applyFill="1" applyBorder="1" applyAlignment="1">
      <alignment horizontal="center" vertical="center"/>
    </xf>
    <xf numFmtId="44" fontId="3" fillId="21" borderId="18" xfId="0" applyNumberFormat="1" applyFont="1" applyFill="1" applyBorder="1" applyAlignment="1">
      <alignment horizontal="center" vertical="center"/>
    </xf>
    <xf numFmtId="44" fontId="3" fillId="21" borderId="19" xfId="0" applyNumberFormat="1" applyFont="1" applyFill="1" applyBorder="1" applyAlignment="1">
      <alignment horizontal="center" vertical="center"/>
    </xf>
    <xf numFmtId="44" fontId="3" fillId="21" borderId="20" xfId="0" applyNumberFormat="1" applyFont="1" applyFill="1" applyBorder="1" applyAlignment="1">
      <alignment horizontal="center" vertical="center"/>
    </xf>
    <xf numFmtId="0" fontId="3" fillId="21" borderId="17" xfId="0" applyFont="1" applyFill="1" applyBorder="1" applyAlignment="1">
      <alignment horizontal="center" vertical="center"/>
    </xf>
    <xf numFmtId="0" fontId="3" fillId="21" borderId="21" xfId="0" applyFont="1" applyFill="1" applyBorder="1" applyAlignment="1">
      <alignment horizontal="center" vertical="center"/>
    </xf>
    <xf numFmtId="0" fontId="3" fillId="21" borderId="22" xfId="0" applyFont="1" applyFill="1" applyBorder="1" applyAlignment="1">
      <alignment horizontal="center" vertical="center"/>
    </xf>
    <xf numFmtId="0" fontId="3" fillId="21" borderId="6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/>
    </xf>
    <xf numFmtId="1" fontId="3" fillId="21" borderId="4" xfId="0" applyNumberFormat="1" applyFont="1" applyFill="1" applyBorder="1" applyAlignment="1">
      <alignment horizontal="center" vertical="center"/>
    </xf>
    <xf numFmtId="164" fontId="3" fillId="21" borderId="4" xfId="0" applyNumberFormat="1" applyFont="1" applyFill="1" applyBorder="1" applyAlignment="1">
      <alignment horizontal="center" vertical="center"/>
    </xf>
    <xf numFmtId="44" fontId="3" fillId="21" borderId="4" xfId="0" applyNumberFormat="1" applyFont="1" applyFill="1" applyBorder="1" applyAlignment="1">
      <alignment horizontal="center" vertical="center"/>
    </xf>
    <xf numFmtId="44" fontId="3" fillId="21" borderId="5" xfId="0" applyNumberFormat="1" applyFont="1" applyFill="1" applyBorder="1" applyAlignment="1">
      <alignment horizontal="center" vertical="center"/>
    </xf>
    <xf numFmtId="44" fontId="3" fillId="21" borderId="23" xfId="0" applyNumberFormat="1" applyFont="1" applyFill="1" applyBorder="1" applyAlignment="1">
      <alignment horizontal="center" vertical="center"/>
    </xf>
    <xf numFmtId="0" fontId="3" fillId="21" borderId="24" xfId="0" applyFont="1" applyFill="1" applyBorder="1" applyAlignment="1">
      <alignment horizontal="center" vertical="center"/>
    </xf>
    <xf numFmtId="0" fontId="3" fillId="21" borderId="25" xfId="0" applyFont="1" applyFill="1" applyBorder="1" applyAlignment="1">
      <alignment horizontal="center" vertical="center"/>
    </xf>
    <xf numFmtId="0" fontId="3" fillId="21" borderId="26" xfId="0" applyFont="1" applyFill="1" applyBorder="1" applyAlignment="1">
      <alignment horizontal="center" vertical="center"/>
    </xf>
    <xf numFmtId="0" fontId="3" fillId="21" borderId="27" xfId="0" applyFont="1" applyFill="1" applyBorder="1" applyAlignment="1">
      <alignment vertical="center" wrapText="1"/>
    </xf>
    <xf numFmtId="0" fontId="3" fillId="21" borderId="27" xfId="0" applyFont="1" applyFill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 vertical="center"/>
    </xf>
    <xf numFmtId="1" fontId="3" fillId="21" borderId="27" xfId="0" applyNumberFormat="1" applyFont="1" applyFill="1" applyBorder="1" applyAlignment="1">
      <alignment horizontal="center" vertical="center"/>
    </xf>
    <xf numFmtId="44" fontId="3" fillId="21" borderId="27" xfId="0" applyNumberFormat="1" applyFont="1" applyFill="1" applyBorder="1" applyAlignment="1">
      <alignment horizontal="center" vertical="center"/>
    </xf>
    <xf numFmtId="44" fontId="3" fillId="21" borderId="28" xfId="0" applyNumberFormat="1" applyFont="1" applyFill="1" applyBorder="1" applyAlignment="1">
      <alignment horizontal="center" vertical="center"/>
    </xf>
    <xf numFmtId="44" fontId="3" fillId="21" borderId="42" xfId="0" applyNumberFormat="1" applyFont="1" applyFill="1" applyBorder="1" applyAlignment="1">
      <alignment horizontal="center" vertical="center"/>
    </xf>
    <xf numFmtId="44" fontId="4" fillId="21" borderId="27" xfId="0" applyNumberFormat="1" applyFont="1" applyFill="1" applyBorder="1" applyAlignment="1">
      <alignment horizontal="center" vertical="center"/>
    </xf>
    <xf numFmtId="44" fontId="4" fillId="21" borderId="30" xfId="0" applyNumberFormat="1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164" fontId="3" fillId="20" borderId="37" xfId="0" applyNumberFormat="1" applyFont="1" applyFill="1" applyBorder="1" applyAlignment="1">
      <alignment horizontal="center" vertical="center"/>
    </xf>
    <xf numFmtId="44" fontId="3" fillId="20" borderId="37" xfId="0" applyNumberFormat="1" applyFont="1" applyFill="1" applyBorder="1" applyAlignment="1">
      <alignment horizontal="center" vertical="center"/>
    </xf>
    <xf numFmtId="44" fontId="3" fillId="20" borderId="19" xfId="0" applyNumberFormat="1" applyFont="1" applyFill="1" applyBorder="1" applyAlignment="1">
      <alignment horizontal="center" vertical="center"/>
    </xf>
    <xf numFmtId="44" fontId="3" fillId="20" borderId="20" xfId="0" applyNumberFormat="1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3" fillId="20" borderId="22" xfId="0" applyFont="1" applyFill="1" applyBorder="1" applyAlignment="1">
      <alignment horizontal="center" vertical="center"/>
    </xf>
    <xf numFmtId="0" fontId="3" fillId="20" borderId="6" xfId="0" applyFont="1" applyFill="1" applyBorder="1" applyAlignment="1">
      <alignment horizontal="center" vertical="center"/>
    </xf>
    <xf numFmtId="0" fontId="3" fillId="20" borderId="4" xfId="0" applyFont="1" applyFill="1" applyBorder="1" applyAlignment="1">
      <alignment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/>
    </xf>
    <xf numFmtId="1" fontId="3" fillId="20" borderId="4" xfId="0" applyNumberFormat="1" applyFont="1" applyFill="1" applyBorder="1" applyAlignment="1">
      <alignment horizontal="center" vertical="center"/>
    </xf>
    <xf numFmtId="164" fontId="3" fillId="20" borderId="4" xfId="0" applyNumberFormat="1" applyFont="1" applyFill="1" applyBorder="1" applyAlignment="1">
      <alignment horizontal="center" vertical="center"/>
    </xf>
    <xf numFmtId="44" fontId="3" fillId="20" borderId="4" xfId="0" applyNumberFormat="1" applyFont="1" applyFill="1" applyBorder="1" applyAlignment="1">
      <alignment horizontal="center" vertical="center"/>
    </xf>
    <xf numFmtId="44" fontId="3" fillId="20" borderId="5" xfId="0" applyNumberFormat="1" applyFont="1" applyFill="1" applyBorder="1" applyAlignment="1">
      <alignment horizontal="center" vertical="center"/>
    </xf>
    <xf numFmtId="44" fontId="3" fillId="20" borderId="23" xfId="0" applyNumberFormat="1" applyFont="1" applyFill="1" applyBorder="1" applyAlignment="1">
      <alignment horizontal="center" vertical="center"/>
    </xf>
    <xf numFmtId="0" fontId="3" fillId="20" borderId="24" xfId="0" applyFont="1" applyFill="1" applyBorder="1" applyAlignment="1">
      <alignment horizontal="center" vertical="center"/>
    </xf>
    <xf numFmtId="44" fontId="3" fillId="20" borderId="8" xfId="0" applyNumberFormat="1" applyFont="1" applyFill="1" applyBorder="1" applyAlignment="1">
      <alignment horizontal="center" vertical="center"/>
    </xf>
    <xf numFmtId="44" fontId="3" fillId="20" borderId="4" xfId="0" applyNumberFormat="1" applyFont="1" applyFill="1" applyBorder="1" applyAlignment="1">
      <alignment horizontal="right" vertical="center"/>
    </xf>
    <xf numFmtId="43" fontId="3" fillId="20" borderId="4" xfId="0" applyNumberFormat="1" applyFont="1" applyFill="1" applyBorder="1" applyAlignment="1">
      <alignment horizontal="right" vertical="center"/>
    </xf>
    <xf numFmtId="43" fontId="3" fillId="20" borderId="4" xfId="0" applyNumberFormat="1" applyFont="1" applyFill="1" applyBorder="1" applyAlignment="1">
      <alignment horizontal="center" vertical="center"/>
    </xf>
    <xf numFmtId="0" fontId="3" fillId="20" borderId="25" xfId="0" applyFont="1" applyFill="1" applyBorder="1" applyAlignment="1">
      <alignment horizontal="center" vertical="center"/>
    </xf>
    <xf numFmtId="0" fontId="3" fillId="20" borderId="26" xfId="0" applyFont="1" applyFill="1" applyBorder="1" applyAlignment="1">
      <alignment horizontal="center" vertical="center"/>
    </xf>
    <xf numFmtId="0" fontId="3" fillId="20" borderId="27" xfId="0" applyFont="1" applyFill="1" applyBorder="1" applyAlignment="1">
      <alignment vertical="center" wrapText="1"/>
    </xf>
    <xf numFmtId="0" fontId="3" fillId="20" borderId="27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/>
    </xf>
    <xf numFmtId="1" fontId="3" fillId="20" borderId="27" xfId="0" applyNumberFormat="1" applyFont="1" applyFill="1" applyBorder="1" applyAlignment="1">
      <alignment horizontal="center" vertical="center"/>
    </xf>
    <xf numFmtId="164" fontId="3" fillId="5" borderId="37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44" fontId="3" fillId="5" borderId="4" xfId="0" applyNumberFormat="1" applyFont="1" applyFill="1" applyBorder="1" applyAlignment="1">
      <alignment horizontal="right" vertical="center"/>
    </xf>
    <xf numFmtId="43" fontId="3" fillId="5" borderId="4" xfId="0" applyNumberFormat="1" applyFont="1" applyFill="1" applyBorder="1" applyAlignment="1">
      <alignment horizontal="right" vertical="center"/>
    </xf>
    <xf numFmtId="43" fontId="3" fillId="5" borderId="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44" fontId="3" fillId="5" borderId="15" xfId="0" applyNumberFormat="1" applyFont="1" applyFill="1" applyBorder="1" applyAlignment="1">
      <alignment horizontal="center" vertical="center"/>
    </xf>
    <xf numFmtId="44" fontId="3" fillId="5" borderId="27" xfId="0" applyNumberFormat="1" applyFont="1" applyFill="1" applyBorder="1" applyAlignment="1">
      <alignment horizontal="center" vertical="center"/>
    </xf>
    <xf numFmtId="44" fontId="3" fillId="5" borderId="28" xfId="0" applyNumberFormat="1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vertical="center" wrapText="1"/>
    </xf>
    <xf numFmtId="0" fontId="3" fillId="20" borderId="18" xfId="0" applyFont="1" applyFill="1" applyBorder="1" applyAlignment="1">
      <alignment horizontal="center" vertical="center" wrapText="1"/>
    </xf>
    <xf numFmtId="1" fontId="3" fillId="20" borderId="18" xfId="0" applyNumberFormat="1" applyFont="1" applyFill="1" applyBorder="1" applyAlignment="1">
      <alignment horizontal="center" vertical="center"/>
    </xf>
    <xf numFmtId="16" fontId="3" fillId="20" borderId="4" xfId="0" quotePrefix="1" applyNumberFormat="1" applyFont="1" applyFill="1" applyBorder="1" applyAlignment="1">
      <alignment horizontal="center" vertical="center" wrapText="1"/>
    </xf>
    <xf numFmtId="0" fontId="3" fillId="21" borderId="18" xfId="0" applyFont="1" applyFill="1" applyBorder="1" applyAlignment="1">
      <alignment vertical="center" wrapText="1"/>
    </xf>
    <xf numFmtId="0" fontId="3" fillId="21" borderId="18" xfId="0" applyFont="1" applyFill="1" applyBorder="1" applyAlignment="1">
      <alignment horizontal="center" vertical="center" wrapText="1"/>
    </xf>
    <xf numFmtId="1" fontId="3" fillId="21" borderId="18" xfId="0" applyNumberFormat="1" applyFont="1" applyFill="1" applyBorder="1" applyAlignment="1">
      <alignment horizontal="center" vertical="center"/>
    </xf>
    <xf numFmtId="44" fontId="3" fillId="18" borderId="18" xfId="0" applyNumberFormat="1" applyFont="1" applyFill="1" applyBorder="1" applyAlignment="1">
      <alignment horizontal="right" vertical="center"/>
    </xf>
    <xf numFmtId="43" fontId="3" fillId="18" borderId="18" xfId="0" applyNumberFormat="1" applyFont="1" applyFill="1" applyBorder="1" applyAlignment="1">
      <alignment horizontal="right" vertical="center"/>
    </xf>
    <xf numFmtId="43" fontId="3" fillId="18" borderId="18" xfId="0" applyNumberFormat="1" applyFont="1" applyFill="1" applyBorder="1" applyAlignment="1">
      <alignment horizontal="center" vertical="center"/>
    </xf>
    <xf numFmtId="0" fontId="3" fillId="18" borderId="47" xfId="0" applyFont="1" applyFill="1" applyBorder="1" applyAlignment="1">
      <alignment horizontal="center" vertical="center"/>
    </xf>
    <xf numFmtId="44" fontId="3" fillId="18" borderId="4" xfId="0" applyNumberFormat="1" applyFont="1" applyFill="1" applyBorder="1" applyAlignment="1">
      <alignment horizontal="right" vertical="center"/>
    </xf>
    <xf numFmtId="43" fontId="3" fillId="18" borderId="4" xfId="0" applyNumberFormat="1" applyFont="1" applyFill="1" applyBorder="1" applyAlignment="1">
      <alignment horizontal="right" vertical="center"/>
    </xf>
    <xf numFmtId="43" fontId="3" fillId="18" borderId="4" xfId="0" applyNumberFormat="1" applyFont="1" applyFill="1" applyBorder="1" applyAlignment="1">
      <alignment horizontal="center" vertical="center"/>
    </xf>
    <xf numFmtId="44" fontId="3" fillId="18" borderId="5" xfId="0" applyNumberFormat="1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44" fontId="3" fillId="18" borderId="27" xfId="0" applyNumberFormat="1" applyFont="1" applyFill="1" applyBorder="1" applyAlignment="1">
      <alignment horizontal="right" vertical="center"/>
    </xf>
    <xf numFmtId="43" fontId="3" fillId="18" borderId="27" xfId="0" applyNumberFormat="1" applyFont="1" applyFill="1" applyBorder="1" applyAlignment="1">
      <alignment horizontal="right" vertical="center"/>
    </xf>
    <xf numFmtId="43" fontId="3" fillId="18" borderId="27" xfId="0" applyNumberFormat="1" applyFont="1" applyFill="1" applyBorder="1" applyAlignment="1">
      <alignment horizontal="center" vertical="center"/>
    </xf>
    <xf numFmtId="0" fontId="3" fillId="20" borderId="8" xfId="0" applyFont="1" applyFill="1" applyBorder="1" applyAlignment="1">
      <alignment horizontal="center" vertical="center"/>
    </xf>
    <xf numFmtId="44" fontId="3" fillId="20" borderId="9" xfId="0" applyNumberFormat="1" applyFont="1" applyFill="1" applyBorder="1" applyAlignment="1">
      <alignment horizontal="center" vertical="center"/>
    </xf>
    <xf numFmtId="164" fontId="3" fillId="21" borderId="18" xfId="0" applyNumberFormat="1" applyFont="1" applyFill="1" applyBorder="1" applyAlignment="1">
      <alignment horizontal="center" vertical="center"/>
    </xf>
    <xf numFmtId="0" fontId="3" fillId="19" borderId="18" xfId="0" applyFont="1" applyFill="1" applyBorder="1" applyAlignment="1">
      <alignment vertical="center"/>
    </xf>
    <xf numFmtId="44" fontId="3" fillId="19" borderId="38" xfId="0" applyNumberFormat="1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vertical="center"/>
    </xf>
    <xf numFmtId="0" fontId="3" fillId="19" borderId="8" xfId="0" applyFont="1" applyFill="1" applyBorder="1" applyAlignment="1">
      <alignment horizontal="center" vertical="center"/>
    </xf>
    <xf numFmtId="0" fontId="3" fillId="19" borderId="39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vertical="center"/>
    </xf>
    <xf numFmtId="0" fontId="2" fillId="19" borderId="27" xfId="0" applyFont="1" applyFill="1" applyBorder="1" applyAlignment="1">
      <alignment horizontal="center" vertical="center"/>
    </xf>
    <xf numFmtId="0" fontId="3" fillId="19" borderId="40" xfId="0" applyFont="1" applyFill="1" applyBorder="1" applyAlignment="1">
      <alignment horizontal="center" vertical="center"/>
    </xf>
    <xf numFmtId="44" fontId="3" fillId="19" borderId="8" xfId="0" applyNumberFormat="1" applyFont="1" applyFill="1" applyBorder="1" applyAlignment="1">
      <alignment horizontal="center" vertical="center"/>
    </xf>
    <xf numFmtId="44" fontId="3" fillId="19" borderId="9" xfId="0" applyNumberFormat="1" applyFont="1" applyFill="1" applyBorder="1" applyAlignment="1">
      <alignment horizontal="center" vertical="center"/>
    </xf>
    <xf numFmtId="44" fontId="3" fillId="19" borderId="29" xfId="0" applyNumberFormat="1" applyFont="1" applyFill="1" applyBorder="1" applyAlignment="1">
      <alignment horizontal="center" vertical="center"/>
    </xf>
    <xf numFmtId="44" fontId="4" fillId="19" borderId="8" xfId="0" applyNumberFormat="1" applyFont="1" applyFill="1" applyBorder="1" applyAlignment="1">
      <alignment horizontal="center" vertical="center"/>
    </xf>
    <xf numFmtId="44" fontId="4" fillId="19" borderId="39" xfId="0" applyNumberFormat="1" applyFont="1" applyFill="1" applyBorder="1" applyAlignment="1">
      <alignment horizontal="center" vertical="center"/>
    </xf>
    <xf numFmtId="44" fontId="3" fillId="19" borderId="37" xfId="0" applyNumberFormat="1" applyFont="1" applyFill="1" applyBorder="1" applyAlignment="1">
      <alignment horizontal="right" vertical="center"/>
    </xf>
    <xf numFmtId="43" fontId="3" fillId="19" borderId="37" xfId="0" applyNumberFormat="1" applyFont="1" applyFill="1" applyBorder="1" applyAlignment="1">
      <alignment horizontal="right" vertical="center"/>
    </xf>
    <xf numFmtId="43" fontId="3" fillId="19" borderId="37" xfId="0" applyNumberFormat="1" applyFont="1" applyFill="1" applyBorder="1" applyAlignment="1">
      <alignment horizontal="center" vertical="center"/>
    </xf>
    <xf numFmtId="44" fontId="3" fillId="19" borderId="4" xfId="0" applyNumberFormat="1" applyFont="1" applyFill="1" applyBorder="1" applyAlignment="1">
      <alignment horizontal="right" vertical="center"/>
    </xf>
    <xf numFmtId="43" fontId="3" fillId="19" borderId="4" xfId="0" applyNumberFormat="1" applyFont="1" applyFill="1" applyBorder="1" applyAlignment="1">
      <alignment horizontal="right" vertical="center"/>
    </xf>
    <xf numFmtId="43" fontId="3" fillId="19" borderId="4" xfId="0" applyNumberFormat="1" applyFont="1" applyFill="1" applyBorder="1" applyAlignment="1">
      <alignment horizontal="center" vertical="center"/>
    </xf>
    <xf numFmtId="164" fontId="3" fillId="19" borderId="12" xfId="0" applyNumberFormat="1" applyFont="1" applyFill="1" applyBorder="1" applyAlignment="1">
      <alignment horizontal="center" vertical="center"/>
    </xf>
    <xf numFmtId="44" fontId="3" fillId="19" borderId="12" xfId="0" applyNumberFormat="1" applyFont="1" applyFill="1" applyBorder="1" applyAlignment="1">
      <alignment horizontal="center" vertical="center"/>
    </xf>
    <xf numFmtId="164" fontId="3" fillId="21" borderId="48" xfId="0" applyNumberFormat="1" applyFont="1" applyFill="1" applyBorder="1" applyAlignment="1">
      <alignment horizontal="center" vertical="center"/>
    </xf>
    <xf numFmtId="44" fontId="3" fillId="21" borderId="48" xfId="0" applyNumberFormat="1" applyFont="1" applyFill="1" applyBorder="1" applyAlignment="1">
      <alignment horizontal="center" vertical="center"/>
    </xf>
    <xf numFmtId="0" fontId="3" fillId="20" borderId="40" xfId="0" applyFont="1" applyFill="1" applyBorder="1" applyAlignment="1">
      <alignment horizontal="center" vertical="center"/>
    </xf>
    <xf numFmtId="164" fontId="3" fillId="20" borderId="8" xfId="0" applyNumberFormat="1" applyFont="1" applyFill="1" applyBorder="1" applyAlignment="1">
      <alignment horizontal="center" vertical="center"/>
    </xf>
    <xf numFmtId="44" fontId="3" fillId="20" borderId="29" xfId="0" applyNumberFormat="1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/>
    </xf>
    <xf numFmtId="44" fontId="4" fillId="20" borderId="8" xfId="0" applyNumberFormat="1" applyFont="1" applyFill="1" applyBorder="1" applyAlignment="1">
      <alignment horizontal="center" vertical="center"/>
    </xf>
    <xf numFmtId="44" fontId="4" fillId="20" borderId="39" xfId="0" applyNumberFormat="1" applyFont="1" applyFill="1" applyBorder="1" applyAlignment="1">
      <alignment horizontal="center" vertical="center"/>
    </xf>
    <xf numFmtId="164" fontId="3" fillId="18" borderId="27" xfId="0" applyNumberFormat="1" applyFont="1" applyFill="1" applyBorder="1" applyAlignment="1">
      <alignment horizontal="center" vertical="center"/>
    </xf>
    <xf numFmtId="44" fontId="4" fillId="0" borderId="3" xfId="1" applyFont="1" applyBorder="1" applyAlignment="1">
      <alignment vertical="center"/>
    </xf>
    <xf numFmtId="44" fontId="3" fillId="0" borderId="35" xfId="0" applyNumberFormat="1" applyFont="1" applyBorder="1" applyAlignment="1">
      <alignment horizontal="center" vertical="center"/>
    </xf>
    <xf numFmtId="1" fontId="2" fillId="0" borderId="0" xfId="0" applyNumberFormat="1" applyFont="1"/>
    <xf numFmtId="0" fontId="4" fillId="3" borderId="8" xfId="2" applyFont="1" applyFill="1" applyBorder="1" applyAlignment="1" applyProtection="1">
      <alignment horizontal="center" vertical="center" wrapText="1"/>
    </xf>
    <xf numFmtId="0" fontId="4" fillId="3" borderId="12" xfId="2" applyFont="1" applyFill="1" applyBorder="1" applyAlignment="1" applyProtection="1">
      <alignment horizontal="center" vertical="center" wrapText="1"/>
    </xf>
    <xf numFmtId="0" fontId="4" fillId="3" borderId="15" xfId="2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 applyProtection="1">
      <alignment horizontal="center" vertical="center" wrapText="1"/>
    </xf>
    <xf numFmtId="44" fontId="4" fillId="3" borderId="4" xfId="2" applyNumberFormat="1" applyFont="1" applyFill="1" applyBorder="1" applyAlignment="1" applyProtection="1">
      <alignment horizontal="center" vertical="center" wrapText="1"/>
    </xf>
    <xf numFmtId="0" fontId="4" fillId="3" borderId="6" xfId="2" applyFont="1" applyFill="1" applyBorder="1" applyAlignment="1" applyProtection="1">
      <alignment horizontal="center" vertical="center" wrapText="1"/>
    </xf>
    <xf numFmtId="165" fontId="4" fillId="3" borderId="4" xfId="2" applyNumberFormat="1" applyFont="1" applyFill="1" applyBorder="1" applyAlignment="1" applyProtection="1">
      <alignment horizontal="center" vertical="center" wrapText="1"/>
    </xf>
    <xf numFmtId="1" fontId="4" fillId="3" borderId="4" xfId="2" applyNumberFormat="1" applyFont="1" applyFill="1" applyBorder="1" applyAlignment="1" applyProtection="1">
      <alignment horizontal="center" vertical="center" wrapText="1"/>
    </xf>
    <xf numFmtId="1" fontId="4" fillId="3" borderId="9" xfId="2" applyNumberFormat="1" applyFont="1" applyFill="1" applyBorder="1" applyAlignment="1" applyProtection="1">
      <alignment horizontal="center" vertical="center" wrapText="1"/>
    </xf>
    <xf numFmtId="1" fontId="4" fillId="3" borderId="10" xfId="2" applyNumberFormat="1" applyFont="1" applyFill="1" applyBorder="1" applyAlignment="1" applyProtection="1">
      <alignment horizontal="center" vertical="center" wrapText="1"/>
    </xf>
    <xf numFmtId="1" fontId="4" fillId="3" borderId="11" xfId="2" applyNumberFormat="1" applyFont="1" applyFill="1" applyBorder="1" applyAlignment="1" applyProtection="1">
      <alignment horizontal="center" vertical="center" wrapText="1"/>
    </xf>
    <xf numFmtId="1" fontId="4" fillId="3" borderId="13" xfId="2" applyNumberFormat="1" applyFont="1" applyFill="1" applyBorder="1" applyAlignment="1" applyProtection="1">
      <alignment horizontal="center" vertical="center" wrapText="1"/>
    </xf>
    <xf numFmtId="1" fontId="4" fillId="3" borderId="7" xfId="2" applyNumberFormat="1" applyFont="1" applyFill="1" applyBorder="1" applyAlignment="1" applyProtection="1">
      <alignment horizontal="center" vertical="center" wrapText="1"/>
    </xf>
    <xf numFmtId="1" fontId="4" fillId="3" borderId="14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6">
    <cellStyle name="Normalny" xfId="0" builtinId="0"/>
    <cellStyle name="Normalny 2 2" xfId="4"/>
    <cellStyle name="Normalny 3" xfId="2"/>
    <cellStyle name="Normalny 4" xfId="5"/>
    <cellStyle name="Normalny 5 2" xfId="3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abSelected="1" zoomScaleNormal="100" workbookViewId="0">
      <selection activeCell="A157" sqref="A157"/>
    </sheetView>
  </sheetViews>
  <sheetFormatPr defaultRowHeight="15" customHeight="1" x14ac:dyDescent="0.2"/>
  <cols>
    <col min="1" max="2" width="4.28515625" style="1" customWidth="1"/>
    <col min="3" max="3" width="29.7109375" style="1" customWidth="1"/>
    <col min="4" max="4" width="31.5703125" style="1" customWidth="1"/>
    <col min="5" max="5" width="35.28515625" style="1" customWidth="1"/>
    <col min="6" max="6" width="23.85546875" style="1" customWidth="1"/>
    <col min="7" max="7" width="11.42578125" style="1" customWidth="1"/>
    <col min="8" max="8" width="17.28515625" style="1" customWidth="1"/>
    <col min="9" max="9" width="17.5703125" style="1" customWidth="1"/>
    <col min="10" max="10" width="17.7109375" style="1" customWidth="1"/>
    <col min="11" max="11" width="8.28515625" style="1" customWidth="1"/>
    <col min="12" max="12" width="8" style="1" customWidth="1"/>
    <col min="13" max="13" width="6.5703125" style="1" customWidth="1"/>
    <col min="14" max="14" width="8.85546875" style="1" customWidth="1"/>
    <col min="15" max="15" width="16.5703125" style="1" customWidth="1"/>
    <col min="16" max="16" width="10.7109375" style="68" customWidth="1"/>
    <col min="17" max="18" width="8.42578125" style="1" customWidth="1"/>
    <col min="19" max="19" width="7.140625" style="3" customWidth="1"/>
    <col min="20" max="20" width="9.140625" style="3"/>
    <col min="21" max="21" width="13.28515625" style="3" customWidth="1"/>
    <col min="22" max="22" width="15.28515625" style="3" customWidth="1"/>
    <col min="23" max="23" width="12.5703125" style="4" customWidth="1"/>
    <col min="24" max="24" width="14.85546875" style="5" customWidth="1"/>
    <col min="25" max="25" width="13.85546875" style="5" customWidth="1"/>
    <col min="26" max="26" width="12" style="5" customWidth="1"/>
    <col min="27" max="27" width="13.5703125" style="5" customWidth="1"/>
    <col min="28" max="28" width="13.7109375" style="5" customWidth="1"/>
    <col min="29" max="29" width="13.140625" style="5" customWidth="1"/>
    <col min="30" max="30" width="12" style="5" customWidth="1"/>
    <col min="31" max="31" width="13.140625" style="5" customWidth="1"/>
    <col min="32" max="32" width="13.28515625" style="6" customWidth="1"/>
    <col min="33" max="33" width="13.140625" style="5" customWidth="1"/>
    <col min="34" max="34" width="17.140625" style="5" customWidth="1"/>
    <col min="35" max="35" width="13.42578125" style="5" customWidth="1"/>
    <col min="36" max="36" width="16" style="5" customWidth="1"/>
    <col min="37" max="37" width="13.42578125" style="5" customWidth="1"/>
    <col min="38" max="38" width="17.5703125" style="5" customWidth="1"/>
    <col min="39" max="39" width="17.42578125" style="5" bestFit="1" customWidth="1"/>
    <col min="40" max="40" width="14.140625" style="5" customWidth="1"/>
    <col min="41" max="41" width="15.85546875" style="5" customWidth="1"/>
    <col min="42" max="42" width="10.7109375" style="3" customWidth="1"/>
    <col min="43" max="43" width="14.140625" style="3" bestFit="1" customWidth="1"/>
    <col min="44" max="44" width="14" style="3" customWidth="1"/>
    <col min="45" max="45" width="19.28515625" style="3" customWidth="1"/>
    <col min="46" max="16384" width="9.140625" style="1"/>
  </cols>
  <sheetData>
    <row r="1" spans="1:45" ht="21" customHeight="1" x14ac:dyDescent="0.2">
      <c r="C1" s="715" t="s">
        <v>1</v>
      </c>
      <c r="D1" s="2" t="s">
        <v>2</v>
      </c>
      <c r="E1" s="30">
        <v>0</v>
      </c>
    </row>
    <row r="2" spans="1:45" ht="15" customHeight="1" x14ac:dyDescent="0.2">
      <c r="C2" s="715"/>
      <c r="D2" s="7" t="s">
        <v>3</v>
      </c>
      <c r="E2" s="8">
        <f>AM157</f>
        <v>0</v>
      </c>
    </row>
    <row r="3" spans="1:45" ht="15" customHeight="1" x14ac:dyDescent="0.2">
      <c r="C3" s="715"/>
      <c r="D3" s="7" t="s">
        <v>4</v>
      </c>
      <c r="E3" s="8">
        <f>AN157</f>
        <v>0</v>
      </c>
    </row>
    <row r="4" spans="1:45" ht="15" customHeight="1" x14ac:dyDescent="0.2">
      <c r="C4" s="715"/>
      <c r="D4" s="7" t="s">
        <v>5</v>
      </c>
      <c r="E4" s="8">
        <f>AO157</f>
        <v>0</v>
      </c>
    </row>
    <row r="5" spans="1:45" ht="21" customHeight="1" x14ac:dyDescent="0.2">
      <c r="C5" s="715"/>
      <c r="D5" s="716" t="s">
        <v>6</v>
      </c>
      <c r="E5" s="717"/>
      <c r="F5" s="9"/>
      <c r="G5" s="10"/>
      <c r="H5" s="10"/>
    </row>
    <row r="6" spans="1:45" ht="15" customHeight="1" x14ac:dyDescent="0.2">
      <c r="M6" s="11"/>
      <c r="N6" s="11"/>
      <c r="O6" s="11"/>
      <c r="P6" s="69"/>
    </row>
    <row r="7" spans="1:45" s="12" customFormat="1" ht="27.75" customHeight="1" x14ac:dyDescent="0.2">
      <c r="A7" s="701" t="s">
        <v>7</v>
      </c>
      <c r="B7" s="701" t="s">
        <v>8</v>
      </c>
      <c r="C7" s="704" t="s">
        <v>9</v>
      </c>
      <c r="D7" s="701" t="s">
        <v>10</v>
      </c>
      <c r="E7" s="704" t="s">
        <v>11</v>
      </c>
      <c r="F7" s="704" t="s">
        <v>12</v>
      </c>
      <c r="G7" s="704" t="s">
        <v>13</v>
      </c>
      <c r="H7" s="704" t="s">
        <v>14</v>
      </c>
      <c r="I7" s="704" t="s">
        <v>15</v>
      </c>
      <c r="J7" s="704" t="s">
        <v>16</v>
      </c>
      <c r="K7" s="704" t="s">
        <v>17</v>
      </c>
      <c r="L7" s="704" t="s">
        <v>18</v>
      </c>
      <c r="M7" s="704" t="s">
        <v>19</v>
      </c>
      <c r="N7" s="704" t="s">
        <v>20</v>
      </c>
      <c r="O7" s="708" t="s">
        <v>21</v>
      </c>
      <c r="P7" s="709" t="s">
        <v>21</v>
      </c>
      <c r="Q7" s="710"/>
      <c r="R7" s="711"/>
      <c r="S7" s="704" t="s">
        <v>22</v>
      </c>
      <c r="T7" s="704" t="s">
        <v>23</v>
      </c>
      <c r="U7" s="704" t="s">
        <v>24</v>
      </c>
      <c r="V7" s="704" t="s">
        <v>25</v>
      </c>
      <c r="W7" s="705" t="s">
        <v>26</v>
      </c>
      <c r="X7" s="705" t="s">
        <v>27</v>
      </c>
      <c r="Y7" s="705" t="s">
        <v>28</v>
      </c>
      <c r="Z7" s="705" t="s">
        <v>29</v>
      </c>
      <c r="AA7" s="705" t="s">
        <v>30</v>
      </c>
      <c r="AB7" s="705" t="s">
        <v>31</v>
      </c>
      <c r="AC7" s="705" t="s">
        <v>32</v>
      </c>
      <c r="AD7" s="705" t="s">
        <v>33</v>
      </c>
      <c r="AE7" s="705" t="s">
        <v>34</v>
      </c>
      <c r="AF7" s="707" t="s">
        <v>35</v>
      </c>
      <c r="AG7" s="705" t="s">
        <v>36</v>
      </c>
      <c r="AH7" s="705" t="s">
        <v>37</v>
      </c>
      <c r="AI7" s="705" t="s">
        <v>38</v>
      </c>
      <c r="AJ7" s="705" t="s">
        <v>39</v>
      </c>
      <c r="AK7" s="705" t="s">
        <v>40</v>
      </c>
      <c r="AL7" s="705" t="s">
        <v>41</v>
      </c>
      <c r="AM7" s="705" t="s">
        <v>42</v>
      </c>
      <c r="AN7" s="705" t="s">
        <v>4</v>
      </c>
      <c r="AO7" s="706" t="s">
        <v>43</v>
      </c>
      <c r="AP7" s="701" t="s">
        <v>44</v>
      </c>
      <c r="AQ7" s="704" t="s">
        <v>42</v>
      </c>
      <c r="AR7" s="704" t="s">
        <v>4</v>
      </c>
      <c r="AS7" s="704" t="s">
        <v>43</v>
      </c>
    </row>
    <row r="8" spans="1:45" s="12" customFormat="1" ht="21.75" customHeight="1" x14ac:dyDescent="0.2">
      <c r="A8" s="702"/>
      <c r="B8" s="702"/>
      <c r="C8" s="704"/>
      <c r="D8" s="702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8"/>
      <c r="P8" s="712"/>
      <c r="Q8" s="713"/>
      <c r="R8" s="714"/>
      <c r="S8" s="704"/>
      <c r="T8" s="704"/>
      <c r="U8" s="704"/>
      <c r="V8" s="704"/>
      <c r="W8" s="705"/>
      <c r="X8" s="705"/>
      <c r="Y8" s="705"/>
      <c r="Z8" s="705"/>
      <c r="AA8" s="705"/>
      <c r="AB8" s="705"/>
      <c r="AC8" s="705"/>
      <c r="AD8" s="705"/>
      <c r="AE8" s="705"/>
      <c r="AF8" s="707"/>
      <c r="AG8" s="705"/>
      <c r="AH8" s="705"/>
      <c r="AI8" s="705"/>
      <c r="AJ8" s="705"/>
      <c r="AK8" s="705"/>
      <c r="AL8" s="705"/>
      <c r="AM8" s="705"/>
      <c r="AN8" s="705"/>
      <c r="AO8" s="706"/>
      <c r="AP8" s="702"/>
      <c r="AQ8" s="704"/>
      <c r="AR8" s="704"/>
      <c r="AS8" s="704"/>
    </row>
    <row r="9" spans="1:45" s="12" customFormat="1" ht="48" customHeight="1" x14ac:dyDescent="0.2">
      <c r="A9" s="703"/>
      <c r="B9" s="703"/>
      <c r="C9" s="704"/>
      <c r="D9" s="703"/>
      <c r="E9" s="704"/>
      <c r="F9" s="704"/>
      <c r="G9" s="704"/>
      <c r="H9" s="704"/>
      <c r="I9" s="704"/>
      <c r="J9" s="704"/>
      <c r="K9" s="704"/>
      <c r="L9" s="704"/>
      <c r="M9" s="704"/>
      <c r="N9" s="704"/>
      <c r="O9" s="708"/>
      <c r="P9" s="67" t="s">
        <v>45</v>
      </c>
      <c r="Q9" s="13" t="s">
        <v>46</v>
      </c>
      <c r="R9" s="13" t="s">
        <v>47</v>
      </c>
      <c r="S9" s="704"/>
      <c r="T9" s="704"/>
      <c r="U9" s="704"/>
      <c r="V9" s="704"/>
      <c r="W9" s="705"/>
      <c r="X9" s="705"/>
      <c r="Y9" s="705"/>
      <c r="Z9" s="705"/>
      <c r="AA9" s="705"/>
      <c r="AB9" s="705"/>
      <c r="AC9" s="705"/>
      <c r="AD9" s="705"/>
      <c r="AE9" s="705"/>
      <c r="AF9" s="707"/>
      <c r="AG9" s="705"/>
      <c r="AH9" s="705"/>
      <c r="AI9" s="705"/>
      <c r="AJ9" s="705"/>
      <c r="AK9" s="705"/>
      <c r="AL9" s="705"/>
      <c r="AM9" s="705"/>
      <c r="AN9" s="705"/>
      <c r="AO9" s="706"/>
      <c r="AP9" s="703"/>
      <c r="AQ9" s="704"/>
      <c r="AR9" s="704"/>
      <c r="AS9" s="704"/>
    </row>
    <row r="10" spans="1:45" s="3" customFormat="1" ht="15" customHeight="1" thickBot="1" x14ac:dyDescent="0.3">
      <c r="A10" s="14" t="s">
        <v>48</v>
      </c>
      <c r="B10" s="14"/>
      <c r="C10" s="14" t="s">
        <v>49</v>
      </c>
      <c r="D10" s="14" t="s">
        <v>50</v>
      </c>
      <c r="E10" s="14" t="s">
        <v>51</v>
      </c>
      <c r="F10" s="14" t="s">
        <v>52</v>
      </c>
      <c r="G10" s="14" t="s">
        <v>53</v>
      </c>
      <c r="H10" s="14" t="s">
        <v>54</v>
      </c>
      <c r="I10" s="14" t="s">
        <v>55</v>
      </c>
      <c r="J10" s="14" t="s">
        <v>56</v>
      </c>
      <c r="K10" s="14" t="s">
        <v>57</v>
      </c>
      <c r="L10" s="14" t="s">
        <v>58</v>
      </c>
      <c r="M10" s="14" t="s">
        <v>59</v>
      </c>
      <c r="N10" s="15" t="s">
        <v>60</v>
      </c>
      <c r="O10" s="15" t="s">
        <v>61</v>
      </c>
      <c r="P10" s="15" t="s">
        <v>62</v>
      </c>
      <c r="Q10" s="15" t="s">
        <v>63</v>
      </c>
      <c r="R10" s="14" t="s">
        <v>64</v>
      </c>
      <c r="S10" s="14"/>
      <c r="T10" s="14"/>
      <c r="U10" s="14"/>
      <c r="V10" s="14"/>
      <c r="W10" s="16"/>
      <c r="X10" s="17"/>
      <c r="Y10" s="17"/>
      <c r="Z10" s="17"/>
      <c r="AA10" s="17"/>
      <c r="AB10" s="17"/>
      <c r="AC10" s="17"/>
      <c r="AD10" s="17"/>
      <c r="AE10" s="17"/>
      <c r="AF10" s="18"/>
      <c r="AG10" s="17"/>
      <c r="AH10" s="17"/>
      <c r="AI10" s="17"/>
      <c r="AJ10" s="17"/>
      <c r="AK10" s="17"/>
      <c r="AL10" s="17"/>
      <c r="AM10" s="17"/>
      <c r="AN10" s="17"/>
      <c r="AO10" s="17"/>
      <c r="AP10" s="14"/>
      <c r="AQ10" s="14"/>
      <c r="AR10" s="14"/>
      <c r="AS10" s="14"/>
    </row>
    <row r="11" spans="1:45" s="71" customFormat="1" ht="46.5" customHeight="1" x14ac:dyDescent="0.2">
      <c r="A11" s="87">
        <v>1</v>
      </c>
      <c r="B11" s="88">
        <v>1</v>
      </c>
      <c r="C11" s="89" t="s">
        <v>65</v>
      </c>
      <c r="D11" s="89" t="s">
        <v>66</v>
      </c>
      <c r="E11" s="90" t="s">
        <v>67</v>
      </c>
      <c r="F11" s="89" t="s">
        <v>68</v>
      </c>
      <c r="G11" s="90" t="s">
        <v>69</v>
      </c>
      <c r="H11" s="89" t="s">
        <v>70</v>
      </c>
      <c r="I11" s="89" t="s">
        <v>70</v>
      </c>
      <c r="J11" s="89" t="s">
        <v>71</v>
      </c>
      <c r="K11" s="90">
        <v>41</v>
      </c>
      <c r="L11" s="90"/>
      <c r="M11" s="92">
        <v>100</v>
      </c>
      <c r="N11" s="90" t="s">
        <v>72</v>
      </c>
      <c r="O11" s="91">
        <f t="shared" ref="O11:O42" si="0">SUM(P11:R11)</f>
        <v>51200</v>
      </c>
      <c r="P11" s="91">
        <v>51200</v>
      </c>
      <c r="Q11" s="91">
        <v>0</v>
      </c>
      <c r="R11" s="91">
        <v>0</v>
      </c>
      <c r="S11" s="87">
        <v>1</v>
      </c>
      <c r="T11" s="92">
        <v>12</v>
      </c>
      <c r="U11" s="93">
        <f t="shared" ref="U11:U42" si="1">E$1</f>
        <v>0</v>
      </c>
      <c r="V11" s="95">
        <f t="shared" ref="V11:V42" si="2">U11*O11</f>
        <v>0</v>
      </c>
      <c r="W11" s="94">
        <v>0</v>
      </c>
      <c r="X11" s="94">
        <f t="shared" ref="X11:X58" si="3">W11*T11</f>
        <v>0</v>
      </c>
      <c r="Y11" s="94">
        <v>0</v>
      </c>
      <c r="Z11" s="94">
        <f t="shared" ref="Z11:Z42" si="4">Y11*T11*M11</f>
        <v>0</v>
      </c>
      <c r="AA11" s="94">
        <v>0</v>
      </c>
      <c r="AB11" s="94">
        <f t="shared" ref="AB11:AB42" si="5">AA11*T11*M11</f>
        <v>0</v>
      </c>
      <c r="AC11" s="94">
        <v>0</v>
      </c>
      <c r="AD11" s="94">
        <f t="shared" ref="AD11:AD42" si="6">AC11*O11/1000</f>
        <v>0</v>
      </c>
      <c r="AE11" s="94">
        <v>0</v>
      </c>
      <c r="AF11" s="94">
        <f t="shared" ref="AF11:AF42" si="7">AE11*O11</f>
        <v>0</v>
      </c>
      <c r="AG11" s="94">
        <v>0</v>
      </c>
      <c r="AH11" s="96">
        <f t="shared" ref="AH11:AH42" si="8">AG11*P11</f>
        <v>0</v>
      </c>
      <c r="AI11" s="94">
        <v>0</v>
      </c>
      <c r="AJ11" s="173">
        <f t="shared" ref="AJ11:AJ42" si="9">AI11*Q11</f>
        <v>0</v>
      </c>
      <c r="AK11" s="94">
        <v>0</v>
      </c>
      <c r="AL11" s="174">
        <f t="shared" ref="AL11:AL42" si="10">AK11*R11</f>
        <v>0</v>
      </c>
      <c r="AM11" s="94">
        <f t="shared" ref="AM11:AM42" si="11">AL11+AJ11+AH11+AF11+AD11+AB11+Z11+X11+V11</f>
        <v>0</v>
      </c>
      <c r="AN11" s="97">
        <f t="shared" ref="AN11:AN42" si="12">AM11*0.23</f>
        <v>0</v>
      </c>
      <c r="AO11" s="98">
        <f t="shared" ref="AO11:AO42" si="13">AM11+AN11</f>
        <v>0</v>
      </c>
      <c r="AP11" s="88">
        <v>1</v>
      </c>
      <c r="AQ11" s="92"/>
      <c r="AR11" s="92"/>
      <c r="AS11" s="99"/>
    </row>
    <row r="12" spans="1:45" s="71" customFormat="1" ht="46.5" customHeight="1" x14ac:dyDescent="0.2">
      <c r="A12" s="100">
        <v>2</v>
      </c>
      <c r="B12" s="101">
        <v>1</v>
      </c>
      <c r="C12" s="102" t="s">
        <v>65</v>
      </c>
      <c r="D12" s="102" t="s">
        <v>66</v>
      </c>
      <c r="E12" s="103" t="s">
        <v>73</v>
      </c>
      <c r="F12" s="102" t="s">
        <v>74</v>
      </c>
      <c r="G12" s="103" t="s">
        <v>75</v>
      </c>
      <c r="H12" s="102" t="s">
        <v>70</v>
      </c>
      <c r="I12" s="102" t="s">
        <v>70</v>
      </c>
      <c r="J12" s="102" t="s">
        <v>76</v>
      </c>
      <c r="K12" s="103" t="s">
        <v>77</v>
      </c>
      <c r="L12" s="103"/>
      <c r="M12" s="104">
        <v>30</v>
      </c>
      <c r="N12" s="103" t="s">
        <v>72</v>
      </c>
      <c r="O12" s="105">
        <f t="shared" si="0"/>
        <v>65500</v>
      </c>
      <c r="P12" s="105">
        <v>65500</v>
      </c>
      <c r="Q12" s="105">
        <v>0</v>
      </c>
      <c r="R12" s="105">
        <v>0</v>
      </c>
      <c r="S12" s="100">
        <v>1</v>
      </c>
      <c r="T12" s="104">
        <v>12</v>
      </c>
      <c r="U12" s="106">
        <f t="shared" si="1"/>
        <v>0</v>
      </c>
      <c r="V12" s="107">
        <f t="shared" si="2"/>
        <v>0</v>
      </c>
      <c r="W12" s="107">
        <v>0</v>
      </c>
      <c r="X12" s="107">
        <f t="shared" si="3"/>
        <v>0</v>
      </c>
      <c r="Y12" s="107">
        <v>0</v>
      </c>
      <c r="Z12" s="107">
        <f t="shared" si="4"/>
        <v>0</v>
      </c>
      <c r="AA12" s="107">
        <v>0</v>
      </c>
      <c r="AB12" s="107">
        <f t="shared" si="5"/>
        <v>0</v>
      </c>
      <c r="AC12" s="107">
        <v>0</v>
      </c>
      <c r="AD12" s="107">
        <f t="shared" si="6"/>
        <v>0</v>
      </c>
      <c r="AE12" s="107">
        <v>0</v>
      </c>
      <c r="AF12" s="107">
        <f t="shared" si="7"/>
        <v>0</v>
      </c>
      <c r="AG12" s="107">
        <v>0</v>
      </c>
      <c r="AH12" s="108">
        <f t="shared" si="8"/>
        <v>0</v>
      </c>
      <c r="AI12" s="107">
        <v>0</v>
      </c>
      <c r="AJ12" s="109">
        <f t="shared" si="9"/>
        <v>0</v>
      </c>
      <c r="AK12" s="107">
        <v>0</v>
      </c>
      <c r="AL12" s="175">
        <f t="shared" si="10"/>
        <v>0</v>
      </c>
      <c r="AM12" s="107">
        <f t="shared" si="11"/>
        <v>0</v>
      </c>
      <c r="AN12" s="110">
        <f t="shared" si="12"/>
        <v>0</v>
      </c>
      <c r="AO12" s="111">
        <f t="shared" si="13"/>
        <v>0</v>
      </c>
      <c r="AP12" s="101">
        <v>1</v>
      </c>
      <c r="AQ12" s="104"/>
      <c r="AR12" s="104"/>
      <c r="AS12" s="112"/>
    </row>
    <row r="13" spans="1:45" s="71" customFormat="1" ht="46.5" customHeight="1" x14ac:dyDescent="0.2">
      <c r="A13" s="100">
        <v>3</v>
      </c>
      <c r="B13" s="101">
        <v>1</v>
      </c>
      <c r="C13" s="102" t="s">
        <v>65</v>
      </c>
      <c r="D13" s="102" t="s">
        <v>66</v>
      </c>
      <c r="E13" s="103" t="s">
        <v>78</v>
      </c>
      <c r="F13" s="102" t="s">
        <v>74</v>
      </c>
      <c r="G13" s="103" t="s">
        <v>79</v>
      </c>
      <c r="H13" s="102" t="s">
        <v>70</v>
      </c>
      <c r="I13" s="102" t="s">
        <v>70</v>
      </c>
      <c r="J13" s="102" t="s">
        <v>80</v>
      </c>
      <c r="K13" s="103" t="s">
        <v>81</v>
      </c>
      <c r="L13" s="103"/>
      <c r="M13" s="104">
        <v>17</v>
      </c>
      <c r="N13" s="103" t="s">
        <v>82</v>
      </c>
      <c r="O13" s="105">
        <f t="shared" si="0"/>
        <v>26850</v>
      </c>
      <c r="P13" s="105">
        <v>26850</v>
      </c>
      <c r="Q13" s="105">
        <v>0</v>
      </c>
      <c r="R13" s="105">
        <v>0</v>
      </c>
      <c r="S13" s="100">
        <v>1</v>
      </c>
      <c r="T13" s="104">
        <v>12</v>
      </c>
      <c r="U13" s="106">
        <f t="shared" si="1"/>
        <v>0</v>
      </c>
      <c r="V13" s="107">
        <f t="shared" si="2"/>
        <v>0</v>
      </c>
      <c r="W13" s="107">
        <v>0</v>
      </c>
      <c r="X13" s="107">
        <f t="shared" si="3"/>
        <v>0</v>
      </c>
      <c r="Y13" s="107">
        <v>0</v>
      </c>
      <c r="Z13" s="107">
        <f t="shared" si="4"/>
        <v>0</v>
      </c>
      <c r="AA13" s="107">
        <v>0</v>
      </c>
      <c r="AB13" s="107">
        <f t="shared" si="5"/>
        <v>0</v>
      </c>
      <c r="AC13" s="107">
        <v>0</v>
      </c>
      <c r="AD13" s="107">
        <f t="shared" si="6"/>
        <v>0</v>
      </c>
      <c r="AE13" s="107">
        <v>0</v>
      </c>
      <c r="AF13" s="107">
        <f t="shared" si="7"/>
        <v>0</v>
      </c>
      <c r="AG13" s="107">
        <v>0</v>
      </c>
      <c r="AH13" s="107">
        <f t="shared" si="8"/>
        <v>0</v>
      </c>
      <c r="AI13" s="107">
        <v>0</v>
      </c>
      <c r="AJ13" s="107">
        <f t="shared" si="9"/>
        <v>0</v>
      </c>
      <c r="AK13" s="107">
        <v>0</v>
      </c>
      <c r="AL13" s="107">
        <f t="shared" si="10"/>
        <v>0</v>
      </c>
      <c r="AM13" s="107">
        <f t="shared" si="11"/>
        <v>0</v>
      </c>
      <c r="AN13" s="110">
        <f t="shared" si="12"/>
        <v>0</v>
      </c>
      <c r="AO13" s="111">
        <f t="shared" si="13"/>
        <v>0</v>
      </c>
      <c r="AP13" s="101">
        <v>1</v>
      </c>
      <c r="AQ13" s="104"/>
      <c r="AR13" s="104"/>
      <c r="AS13" s="112"/>
    </row>
    <row r="14" spans="1:45" s="71" customFormat="1" ht="46.5" customHeight="1" x14ac:dyDescent="0.2">
      <c r="A14" s="100">
        <v>4</v>
      </c>
      <c r="B14" s="101">
        <v>1</v>
      </c>
      <c r="C14" s="102" t="s">
        <v>65</v>
      </c>
      <c r="D14" s="102" t="s">
        <v>66</v>
      </c>
      <c r="E14" s="103" t="s">
        <v>83</v>
      </c>
      <c r="F14" s="102"/>
      <c r="G14" s="103" t="s">
        <v>84</v>
      </c>
      <c r="H14" s="102" t="s">
        <v>70</v>
      </c>
      <c r="I14" s="102" t="s">
        <v>70</v>
      </c>
      <c r="J14" s="102" t="s">
        <v>85</v>
      </c>
      <c r="K14" s="103">
        <v>105</v>
      </c>
      <c r="L14" s="103"/>
      <c r="M14" s="104">
        <v>27</v>
      </c>
      <c r="N14" s="103" t="s">
        <v>86</v>
      </c>
      <c r="O14" s="105">
        <f t="shared" si="0"/>
        <v>43400</v>
      </c>
      <c r="P14" s="105">
        <v>11580</v>
      </c>
      <c r="Q14" s="105">
        <v>31820</v>
      </c>
      <c r="R14" s="105">
        <v>0</v>
      </c>
      <c r="S14" s="100">
        <v>1</v>
      </c>
      <c r="T14" s="104">
        <v>12</v>
      </c>
      <c r="U14" s="106">
        <f t="shared" si="1"/>
        <v>0</v>
      </c>
      <c r="V14" s="107">
        <f t="shared" si="2"/>
        <v>0</v>
      </c>
      <c r="W14" s="107">
        <v>0</v>
      </c>
      <c r="X14" s="107">
        <f t="shared" si="3"/>
        <v>0</v>
      </c>
      <c r="Y14" s="107">
        <v>0</v>
      </c>
      <c r="Z14" s="107">
        <f t="shared" si="4"/>
        <v>0</v>
      </c>
      <c r="AA14" s="107">
        <v>0</v>
      </c>
      <c r="AB14" s="107">
        <f t="shared" si="5"/>
        <v>0</v>
      </c>
      <c r="AC14" s="107">
        <v>0</v>
      </c>
      <c r="AD14" s="107">
        <f t="shared" si="6"/>
        <v>0</v>
      </c>
      <c r="AE14" s="107">
        <v>0</v>
      </c>
      <c r="AF14" s="107">
        <f t="shared" si="7"/>
        <v>0</v>
      </c>
      <c r="AG14" s="107">
        <v>0</v>
      </c>
      <c r="AH14" s="107">
        <f t="shared" si="8"/>
        <v>0</v>
      </c>
      <c r="AI14" s="107">
        <v>0</v>
      </c>
      <c r="AJ14" s="107">
        <f t="shared" si="9"/>
        <v>0</v>
      </c>
      <c r="AK14" s="107">
        <v>0</v>
      </c>
      <c r="AL14" s="107">
        <f t="shared" si="10"/>
        <v>0</v>
      </c>
      <c r="AM14" s="107">
        <f t="shared" si="11"/>
        <v>0</v>
      </c>
      <c r="AN14" s="110">
        <f t="shared" si="12"/>
        <v>0</v>
      </c>
      <c r="AO14" s="111">
        <f t="shared" si="13"/>
        <v>0</v>
      </c>
      <c r="AP14" s="101">
        <v>1</v>
      </c>
      <c r="AQ14" s="104"/>
      <c r="AR14" s="104"/>
      <c r="AS14" s="112"/>
    </row>
    <row r="15" spans="1:45" s="71" customFormat="1" ht="46.5" customHeight="1" x14ac:dyDescent="0.2">
      <c r="A15" s="100">
        <v>5</v>
      </c>
      <c r="B15" s="101">
        <v>1</v>
      </c>
      <c r="C15" s="102" t="s">
        <v>65</v>
      </c>
      <c r="D15" s="102" t="s">
        <v>66</v>
      </c>
      <c r="E15" s="103" t="s">
        <v>87</v>
      </c>
      <c r="F15" s="102" t="s">
        <v>88</v>
      </c>
      <c r="G15" s="103" t="s">
        <v>89</v>
      </c>
      <c r="H15" s="102" t="s">
        <v>70</v>
      </c>
      <c r="I15" s="102" t="s">
        <v>70</v>
      </c>
      <c r="J15" s="102" t="s">
        <v>90</v>
      </c>
      <c r="K15" s="103" t="s">
        <v>91</v>
      </c>
      <c r="L15" s="103"/>
      <c r="M15" s="104">
        <v>11</v>
      </c>
      <c r="N15" s="103" t="s">
        <v>82</v>
      </c>
      <c r="O15" s="105">
        <f t="shared" si="0"/>
        <v>7620</v>
      </c>
      <c r="P15" s="105">
        <v>7620</v>
      </c>
      <c r="Q15" s="105">
        <v>0</v>
      </c>
      <c r="R15" s="105">
        <v>0</v>
      </c>
      <c r="S15" s="100">
        <v>1</v>
      </c>
      <c r="T15" s="104">
        <v>12</v>
      </c>
      <c r="U15" s="106">
        <f t="shared" si="1"/>
        <v>0</v>
      </c>
      <c r="V15" s="107">
        <f t="shared" si="2"/>
        <v>0</v>
      </c>
      <c r="W15" s="107">
        <v>0</v>
      </c>
      <c r="X15" s="107">
        <f t="shared" si="3"/>
        <v>0</v>
      </c>
      <c r="Y15" s="107">
        <v>0</v>
      </c>
      <c r="Z15" s="107">
        <f t="shared" si="4"/>
        <v>0</v>
      </c>
      <c r="AA15" s="107">
        <v>0</v>
      </c>
      <c r="AB15" s="107">
        <f t="shared" si="5"/>
        <v>0</v>
      </c>
      <c r="AC15" s="107">
        <v>0</v>
      </c>
      <c r="AD15" s="107">
        <f t="shared" si="6"/>
        <v>0</v>
      </c>
      <c r="AE15" s="107">
        <v>0</v>
      </c>
      <c r="AF15" s="107">
        <f t="shared" si="7"/>
        <v>0</v>
      </c>
      <c r="AG15" s="107">
        <v>0</v>
      </c>
      <c r="AH15" s="107">
        <f t="shared" si="8"/>
        <v>0</v>
      </c>
      <c r="AI15" s="107">
        <v>0</v>
      </c>
      <c r="AJ15" s="107">
        <f t="shared" si="9"/>
        <v>0</v>
      </c>
      <c r="AK15" s="107">
        <v>0</v>
      </c>
      <c r="AL15" s="107">
        <f t="shared" si="10"/>
        <v>0</v>
      </c>
      <c r="AM15" s="107">
        <f t="shared" si="11"/>
        <v>0</v>
      </c>
      <c r="AN15" s="110">
        <f t="shared" si="12"/>
        <v>0</v>
      </c>
      <c r="AO15" s="111">
        <f t="shared" si="13"/>
        <v>0</v>
      </c>
      <c r="AP15" s="101">
        <v>1</v>
      </c>
      <c r="AQ15" s="104"/>
      <c r="AR15" s="104"/>
      <c r="AS15" s="112"/>
    </row>
    <row r="16" spans="1:45" s="71" customFormat="1" ht="46.5" customHeight="1" x14ac:dyDescent="0.2">
      <c r="A16" s="100">
        <v>6</v>
      </c>
      <c r="B16" s="101">
        <v>1</v>
      </c>
      <c r="C16" s="102" t="s">
        <v>65</v>
      </c>
      <c r="D16" s="102" t="s">
        <v>66</v>
      </c>
      <c r="E16" s="103" t="s">
        <v>92</v>
      </c>
      <c r="F16" s="102" t="s">
        <v>93</v>
      </c>
      <c r="G16" s="103" t="s">
        <v>94</v>
      </c>
      <c r="H16" s="102" t="s">
        <v>95</v>
      </c>
      <c r="I16" s="102" t="s">
        <v>95</v>
      </c>
      <c r="J16" s="102" t="s">
        <v>96</v>
      </c>
      <c r="K16" s="103">
        <v>42</v>
      </c>
      <c r="L16" s="103"/>
      <c r="M16" s="176">
        <v>4</v>
      </c>
      <c r="N16" s="177" t="s">
        <v>82</v>
      </c>
      <c r="O16" s="105">
        <f t="shared" si="0"/>
        <v>2100</v>
      </c>
      <c r="P16" s="178">
        <v>2100</v>
      </c>
      <c r="Q16" s="178">
        <v>0</v>
      </c>
      <c r="R16" s="178">
        <v>0</v>
      </c>
      <c r="S16" s="100">
        <v>1</v>
      </c>
      <c r="T16" s="104">
        <v>12</v>
      </c>
      <c r="U16" s="106">
        <f t="shared" si="1"/>
        <v>0</v>
      </c>
      <c r="V16" s="107">
        <f t="shared" si="2"/>
        <v>0</v>
      </c>
      <c r="W16" s="107">
        <v>0</v>
      </c>
      <c r="X16" s="107">
        <f t="shared" si="3"/>
        <v>0</v>
      </c>
      <c r="Y16" s="107">
        <v>0</v>
      </c>
      <c r="Z16" s="107">
        <f t="shared" si="4"/>
        <v>0</v>
      </c>
      <c r="AA16" s="107">
        <v>0</v>
      </c>
      <c r="AB16" s="107">
        <f t="shared" si="5"/>
        <v>0</v>
      </c>
      <c r="AC16" s="107">
        <v>0</v>
      </c>
      <c r="AD16" s="107">
        <f t="shared" si="6"/>
        <v>0</v>
      </c>
      <c r="AE16" s="107">
        <v>0</v>
      </c>
      <c r="AF16" s="107">
        <f t="shared" si="7"/>
        <v>0</v>
      </c>
      <c r="AG16" s="107">
        <v>0</v>
      </c>
      <c r="AH16" s="107">
        <f t="shared" si="8"/>
        <v>0</v>
      </c>
      <c r="AI16" s="107">
        <v>0</v>
      </c>
      <c r="AJ16" s="107">
        <f t="shared" si="9"/>
        <v>0</v>
      </c>
      <c r="AK16" s="107">
        <v>0</v>
      </c>
      <c r="AL16" s="107">
        <f t="shared" si="10"/>
        <v>0</v>
      </c>
      <c r="AM16" s="107">
        <f t="shared" si="11"/>
        <v>0</v>
      </c>
      <c r="AN16" s="110">
        <f t="shared" si="12"/>
        <v>0</v>
      </c>
      <c r="AO16" s="111">
        <f t="shared" si="13"/>
        <v>0</v>
      </c>
      <c r="AP16" s="101">
        <v>1</v>
      </c>
      <c r="AQ16" s="104"/>
      <c r="AR16" s="104"/>
      <c r="AS16" s="112"/>
    </row>
    <row r="17" spans="1:45" s="71" customFormat="1" ht="46.5" customHeight="1" thickBot="1" x14ac:dyDescent="0.25">
      <c r="A17" s="113">
        <v>7</v>
      </c>
      <c r="B17" s="114">
        <v>1</v>
      </c>
      <c r="C17" s="115" t="s">
        <v>65</v>
      </c>
      <c r="D17" s="115" t="s">
        <v>66</v>
      </c>
      <c r="E17" s="116" t="s">
        <v>97</v>
      </c>
      <c r="F17" s="115" t="s">
        <v>98</v>
      </c>
      <c r="G17" s="116" t="s">
        <v>99</v>
      </c>
      <c r="H17" s="115" t="s">
        <v>100</v>
      </c>
      <c r="I17" s="115" t="s">
        <v>100</v>
      </c>
      <c r="J17" s="115" t="s">
        <v>101</v>
      </c>
      <c r="K17" s="116">
        <v>33</v>
      </c>
      <c r="L17" s="116"/>
      <c r="M17" s="179">
        <v>11</v>
      </c>
      <c r="N17" s="180" t="s">
        <v>82</v>
      </c>
      <c r="O17" s="118">
        <f t="shared" si="0"/>
        <v>4600</v>
      </c>
      <c r="P17" s="181">
        <v>4600</v>
      </c>
      <c r="Q17" s="181">
        <v>0</v>
      </c>
      <c r="R17" s="181">
        <v>0</v>
      </c>
      <c r="S17" s="113">
        <v>1</v>
      </c>
      <c r="T17" s="117">
        <v>12</v>
      </c>
      <c r="U17" s="119">
        <f t="shared" si="1"/>
        <v>0</v>
      </c>
      <c r="V17" s="267">
        <f t="shared" si="2"/>
        <v>0</v>
      </c>
      <c r="W17" s="120">
        <v>0</v>
      </c>
      <c r="X17" s="120">
        <f t="shared" si="3"/>
        <v>0</v>
      </c>
      <c r="Y17" s="120">
        <v>0</v>
      </c>
      <c r="Z17" s="120">
        <f t="shared" si="4"/>
        <v>0</v>
      </c>
      <c r="AA17" s="120">
        <v>0</v>
      </c>
      <c r="AB17" s="107">
        <f t="shared" si="5"/>
        <v>0</v>
      </c>
      <c r="AC17" s="120">
        <v>0</v>
      </c>
      <c r="AD17" s="107">
        <f t="shared" si="6"/>
        <v>0</v>
      </c>
      <c r="AE17" s="120">
        <v>0</v>
      </c>
      <c r="AF17" s="107">
        <f t="shared" si="7"/>
        <v>0</v>
      </c>
      <c r="AG17" s="120">
        <v>0</v>
      </c>
      <c r="AH17" s="107">
        <f t="shared" si="8"/>
        <v>0</v>
      </c>
      <c r="AI17" s="120">
        <v>0</v>
      </c>
      <c r="AJ17" s="107">
        <f t="shared" si="9"/>
        <v>0</v>
      </c>
      <c r="AK17" s="120">
        <v>0</v>
      </c>
      <c r="AL17" s="120">
        <f t="shared" si="10"/>
        <v>0</v>
      </c>
      <c r="AM17" s="120">
        <f t="shared" si="11"/>
        <v>0</v>
      </c>
      <c r="AN17" s="121">
        <f t="shared" si="12"/>
        <v>0</v>
      </c>
      <c r="AO17" s="168">
        <f t="shared" si="13"/>
        <v>0</v>
      </c>
      <c r="AP17" s="114">
        <v>1</v>
      </c>
      <c r="AQ17" s="182">
        <f>SUM(AM11:AM17)</f>
        <v>0</v>
      </c>
      <c r="AR17" s="182">
        <f>AQ17*0.23</f>
        <v>0</v>
      </c>
      <c r="AS17" s="183">
        <f>AQ17+AR17</f>
        <v>0</v>
      </c>
    </row>
    <row r="18" spans="1:45" s="71" customFormat="1" ht="46.5" customHeight="1" thickBot="1" x14ac:dyDescent="0.25">
      <c r="A18" s="184">
        <v>8</v>
      </c>
      <c r="B18" s="185">
        <v>2</v>
      </c>
      <c r="C18" s="186" t="s">
        <v>102</v>
      </c>
      <c r="D18" s="186" t="s">
        <v>103</v>
      </c>
      <c r="E18" s="187" t="s">
        <v>104</v>
      </c>
      <c r="F18" s="186" t="s">
        <v>105</v>
      </c>
      <c r="G18" s="187" t="s">
        <v>69</v>
      </c>
      <c r="H18" s="186" t="s">
        <v>70</v>
      </c>
      <c r="I18" s="186" t="s">
        <v>70</v>
      </c>
      <c r="J18" s="186" t="s">
        <v>71</v>
      </c>
      <c r="K18" s="187">
        <v>41</v>
      </c>
      <c r="L18" s="187"/>
      <c r="M18" s="187">
        <v>93</v>
      </c>
      <c r="N18" s="187" t="s">
        <v>72</v>
      </c>
      <c r="O18" s="188">
        <f t="shared" si="0"/>
        <v>250410</v>
      </c>
      <c r="P18" s="188">
        <v>250410</v>
      </c>
      <c r="Q18" s="188">
        <v>0</v>
      </c>
      <c r="R18" s="188">
        <v>0</v>
      </c>
      <c r="S18" s="184">
        <v>1</v>
      </c>
      <c r="T18" s="189">
        <v>12</v>
      </c>
      <c r="U18" s="190">
        <f t="shared" si="1"/>
        <v>0</v>
      </c>
      <c r="V18" s="191">
        <f t="shared" si="2"/>
        <v>0</v>
      </c>
      <c r="W18" s="192">
        <v>0</v>
      </c>
      <c r="X18" s="192">
        <f t="shared" si="3"/>
        <v>0</v>
      </c>
      <c r="Y18" s="192">
        <v>0</v>
      </c>
      <c r="Z18" s="192">
        <f t="shared" si="4"/>
        <v>0</v>
      </c>
      <c r="AA18" s="192">
        <v>0</v>
      </c>
      <c r="AB18" s="192">
        <f t="shared" si="5"/>
        <v>0</v>
      </c>
      <c r="AC18" s="192">
        <v>0</v>
      </c>
      <c r="AD18" s="192">
        <f t="shared" si="6"/>
        <v>0</v>
      </c>
      <c r="AE18" s="192">
        <v>0</v>
      </c>
      <c r="AF18" s="192">
        <f t="shared" si="7"/>
        <v>0</v>
      </c>
      <c r="AG18" s="192">
        <v>0</v>
      </c>
      <c r="AH18" s="193">
        <f t="shared" si="8"/>
        <v>0</v>
      </c>
      <c r="AI18" s="192">
        <v>0</v>
      </c>
      <c r="AJ18" s="194">
        <f t="shared" si="9"/>
        <v>0</v>
      </c>
      <c r="AK18" s="192">
        <v>0</v>
      </c>
      <c r="AL18" s="195">
        <f t="shared" si="10"/>
        <v>0</v>
      </c>
      <c r="AM18" s="192">
        <f t="shared" si="11"/>
        <v>0</v>
      </c>
      <c r="AN18" s="196">
        <f t="shared" si="12"/>
        <v>0</v>
      </c>
      <c r="AO18" s="197">
        <f t="shared" si="13"/>
        <v>0</v>
      </c>
      <c r="AP18" s="185">
        <v>2</v>
      </c>
      <c r="AQ18" s="198">
        <f>AM18</f>
        <v>0</v>
      </c>
      <c r="AR18" s="198">
        <f>AQ18*0.23</f>
        <v>0</v>
      </c>
      <c r="AS18" s="199">
        <f>AQ18+AR18</f>
        <v>0</v>
      </c>
    </row>
    <row r="19" spans="1:45" s="71" customFormat="1" ht="46.5" customHeight="1" x14ac:dyDescent="0.2">
      <c r="A19" s="126">
        <v>9</v>
      </c>
      <c r="B19" s="127">
        <v>3</v>
      </c>
      <c r="C19" s="128" t="s">
        <v>65</v>
      </c>
      <c r="D19" s="128" t="s">
        <v>106</v>
      </c>
      <c r="E19" s="129" t="s">
        <v>107</v>
      </c>
      <c r="F19" s="128" t="s">
        <v>108</v>
      </c>
      <c r="G19" s="200" t="s">
        <v>109</v>
      </c>
      <c r="H19" s="201" t="s">
        <v>110</v>
      </c>
      <c r="I19" s="201" t="s">
        <v>110</v>
      </c>
      <c r="J19" s="201" t="s">
        <v>111</v>
      </c>
      <c r="K19" s="129" t="s">
        <v>112</v>
      </c>
      <c r="L19" s="129"/>
      <c r="M19" s="129">
        <v>2</v>
      </c>
      <c r="N19" s="129" t="s">
        <v>82</v>
      </c>
      <c r="O19" s="202">
        <f t="shared" si="0"/>
        <v>630</v>
      </c>
      <c r="P19" s="131">
        <v>630</v>
      </c>
      <c r="Q19" s="131">
        <v>0</v>
      </c>
      <c r="R19" s="131">
        <v>0</v>
      </c>
      <c r="S19" s="126">
        <v>1</v>
      </c>
      <c r="T19" s="130">
        <v>12</v>
      </c>
      <c r="U19" s="268">
        <f t="shared" si="1"/>
        <v>0</v>
      </c>
      <c r="V19" s="269">
        <f t="shared" si="2"/>
        <v>0</v>
      </c>
      <c r="W19" s="132">
        <v>0</v>
      </c>
      <c r="X19" s="132">
        <f t="shared" si="3"/>
        <v>0</v>
      </c>
      <c r="Y19" s="132">
        <v>0</v>
      </c>
      <c r="Z19" s="132">
        <f t="shared" si="4"/>
        <v>0</v>
      </c>
      <c r="AA19" s="132">
        <v>0</v>
      </c>
      <c r="AB19" s="203">
        <f t="shared" si="5"/>
        <v>0</v>
      </c>
      <c r="AC19" s="132">
        <v>0</v>
      </c>
      <c r="AD19" s="203">
        <f t="shared" si="6"/>
        <v>0</v>
      </c>
      <c r="AE19" s="132">
        <v>0</v>
      </c>
      <c r="AF19" s="203">
        <f t="shared" si="7"/>
        <v>0</v>
      </c>
      <c r="AG19" s="132">
        <v>0</v>
      </c>
      <c r="AH19" s="203">
        <f t="shared" si="8"/>
        <v>0</v>
      </c>
      <c r="AI19" s="132">
        <v>0</v>
      </c>
      <c r="AJ19" s="203">
        <f t="shared" si="9"/>
        <v>0</v>
      </c>
      <c r="AK19" s="132">
        <v>0</v>
      </c>
      <c r="AL19" s="132">
        <f t="shared" si="10"/>
        <v>0</v>
      </c>
      <c r="AM19" s="132">
        <f t="shared" si="11"/>
        <v>0</v>
      </c>
      <c r="AN19" s="204">
        <f t="shared" si="12"/>
        <v>0</v>
      </c>
      <c r="AO19" s="205">
        <f t="shared" si="13"/>
        <v>0</v>
      </c>
      <c r="AP19" s="127">
        <v>3</v>
      </c>
      <c r="AQ19" s="130"/>
      <c r="AR19" s="130"/>
      <c r="AS19" s="206"/>
    </row>
    <row r="20" spans="1:45" s="71" customFormat="1" ht="46.5" customHeight="1" x14ac:dyDescent="0.2">
      <c r="A20" s="207">
        <v>10</v>
      </c>
      <c r="B20" s="208">
        <v>3</v>
      </c>
      <c r="C20" s="209" t="s">
        <v>65</v>
      </c>
      <c r="D20" s="209" t="s">
        <v>106</v>
      </c>
      <c r="E20" s="210" t="s">
        <v>113</v>
      </c>
      <c r="F20" s="209" t="s">
        <v>114</v>
      </c>
      <c r="G20" s="211" t="s">
        <v>115</v>
      </c>
      <c r="H20" s="212" t="s">
        <v>116</v>
      </c>
      <c r="I20" s="212" t="s">
        <v>116</v>
      </c>
      <c r="J20" s="212" t="s">
        <v>117</v>
      </c>
      <c r="K20" s="210">
        <v>93</v>
      </c>
      <c r="L20" s="210"/>
      <c r="M20" s="210">
        <v>2</v>
      </c>
      <c r="N20" s="210" t="s">
        <v>82</v>
      </c>
      <c r="O20" s="213">
        <f t="shared" si="0"/>
        <v>1670</v>
      </c>
      <c r="P20" s="213">
        <v>1670</v>
      </c>
      <c r="Q20" s="213">
        <v>0</v>
      </c>
      <c r="R20" s="213">
        <v>0</v>
      </c>
      <c r="S20" s="207">
        <v>1</v>
      </c>
      <c r="T20" s="214">
        <v>12</v>
      </c>
      <c r="U20" s="270">
        <f t="shared" si="1"/>
        <v>0</v>
      </c>
      <c r="V20" s="203">
        <f t="shared" si="2"/>
        <v>0</v>
      </c>
      <c r="W20" s="203">
        <v>0</v>
      </c>
      <c r="X20" s="203">
        <f t="shared" si="3"/>
        <v>0</v>
      </c>
      <c r="Y20" s="203">
        <v>0</v>
      </c>
      <c r="Z20" s="203">
        <f t="shared" si="4"/>
        <v>0</v>
      </c>
      <c r="AA20" s="203">
        <v>0</v>
      </c>
      <c r="AB20" s="203">
        <f t="shared" si="5"/>
        <v>0</v>
      </c>
      <c r="AC20" s="203">
        <v>0</v>
      </c>
      <c r="AD20" s="203">
        <f t="shared" si="6"/>
        <v>0</v>
      </c>
      <c r="AE20" s="203">
        <v>0</v>
      </c>
      <c r="AF20" s="203">
        <f t="shared" si="7"/>
        <v>0</v>
      </c>
      <c r="AG20" s="203">
        <v>0</v>
      </c>
      <c r="AH20" s="203">
        <f t="shared" si="8"/>
        <v>0</v>
      </c>
      <c r="AI20" s="203">
        <v>0</v>
      </c>
      <c r="AJ20" s="203">
        <f t="shared" si="9"/>
        <v>0</v>
      </c>
      <c r="AK20" s="203">
        <v>0</v>
      </c>
      <c r="AL20" s="203">
        <f t="shared" si="10"/>
        <v>0</v>
      </c>
      <c r="AM20" s="203">
        <f t="shared" si="11"/>
        <v>0</v>
      </c>
      <c r="AN20" s="215">
        <f t="shared" si="12"/>
        <v>0</v>
      </c>
      <c r="AO20" s="216">
        <f t="shared" si="13"/>
        <v>0</v>
      </c>
      <c r="AP20" s="208">
        <v>3</v>
      </c>
      <c r="AQ20" s="214"/>
      <c r="AR20" s="214"/>
      <c r="AS20" s="217"/>
    </row>
    <row r="21" spans="1:45" s="71" customFormat="1" ht="46.5" customHeight="1" x14ac:dyDescent="0.2">
      <c r="A21" s="207">
        <v>11</v>
      </c>
      <c r="B21" s="208">
        <v>3</v>
      </c>
      <c r="C21" s="209" t="s">
        <v>65</v>
      </c>
      <c r="D21" s="209" t="s">
        <v>118</v>
      </c>
      <c r="E21" s="210" t="s">
        <v>119</v>
      </c>
      <c r="F21" s="209" t="s">
        <v>120</v>
      </c>
      <c r="G21" s="210" t="s">
        <v>121</v>
      </c>
      <c r="H21" s="209" t="s">
        <v>122</v>
      </c>
      <c r="I21" s="209" t="s">
        <v>122</v>
      </c>
      <c r="J21" s="209" t="s">
        <v>123</v>
      </c>
      <c r="K21" s="210"/>
      <c r="L21" s="210" t="s">
        <v>124</v>
      </c>
      <c r="M21" s="210">
        <v>14</v>
      </c>
      <c r="N21" s="210" t="s">
        <v>86</v>
      </c>
      <c r="O21" s="213">
        <f t="shared" si="0"/>
        <v>32620</v>
      </c>
      <c r="P21" s="213">
        <v>12670</v>
      </c>
      <c r="Q21" s="213">
        <v>19950</v>
      </c>
      <c r="R21" s="213">
        <v>0</v>
      </c>
      <c r="S21" s="207">
        <v>1</v>
      </c>
      <c r="T21" s="214">
        <v>12</v>
      </c>
      <c r="U21" s="270">
        <f t="shared" si="1"/>
        <v>0</v>
      </c>
      <c r="V21" s="203">
        <f t="shared" si="2"/>
        <v>0</v>
      </c>
      <c r="W21" s="203">
        <v>0</v>
      </c>
      <c r="X21" s="203">
        <f t="shared" si="3"/>
        <v>0</v>
      </c>
      <c r="Y21" s="203">
        <v>0</v>
      </c>
      <c r="Z21" s="203">
        <f t="shared" si="4"/>
        <v>0</v>
      </c>
      <c r="AA21" s="203">
        <v>0</v>
      </c>
      <c r="AB21" s="203">
        <f t="shared" si="5"/>
        <v>0</v>
      </c>
      <c r="AC21" s="203">
        <v>0</v>
      </c>
      <c r="AD21" s="203">
        <f t="shared" si="6"/>
        <v>0</v>
      </c>
      <c r="AE21" s="203">
        <v>0</v>
      </c>
      <c r="AF21" s="203">
        <f t="shared" si="7"/>
        <v>0</v>
      </c>
      <c r="AG21" s="203">
        <v>0</v>
      </c>
      <c r="AH21" s="203">
        <f t="shared" si="8"/>
        <v>0</v>
      </c>
      <c r="AI21" s="203">
        <v>0</v>
      </c>
      <c r="AJ21" s="203">
        <f t="shared" si="9"/>
        <v>0</v>
      </c>
      <c r="AK21" s="203">
        <v>0</v>
      </c>
      <c r="AL21" s="203">
        <f t="shared" si="10"/>
        <v>0</v>
      </c>
      <c r="AM21" s="203">
        <f t="shared" si="11"/>
        <v>0</v>
      </c>
      <c r="AN21" s="215">
        <f t="shared" si="12"/>
        <v>0</v>
      </c>
      <c r="AO21" s="216">
        <f t="shared" si="13"/>
        <v>0</v>
      </c>
      <c r="AP21" s="208">
        <v>3</v>
      </c>
      <c r="AQ21" s="214"/>
      <c r="AR21" s="214"/>
      <c r="AS21" s="217"/>
    </row>
    <row r="22" spans="1:45" s="71" customFormat="1" ht="46.5" customHeight="1" x14ac:dyDescent="0.2">
      <c r="A22" s="207">
        <v>12</v>
      </c>
      <c r="B22" s="208">
        <v>3</v>
      </c>
      <c r="C22" s="209" t="s">
        <v>65</v>
      </c>
      <c r="D22" s="209" t="s">
        <v>118</v>
      </c>
      <c r="E22" s="210" t="s">
        <v>125</v>
      </c>
      <c r="F22" s="209" t="s">
        <v>126</v>
      </c>
      <c r="G22" s="210" t="s">
        <v>127</v>
      </c>
      <c r="H22" s="209" t="s">
        <v>128</v>
      </c>
      <c r="I22" s="209" t="s">
        <v>129</v>
      </c>
      <c r="J22" s="209"/>
      <c r="K22" s="210"/>
      <c r="L22" s="210">
        <v>60</v>
      </c>
      <c r="M22" s="210">
        <v>19</v>
      </c>
      <c r="N22" s="210" t="s">
        <v>82</v>
      </c>
      <c r="O22" s="213">
        <f t="shared" si="0"/>
        <v>6990</v>
      </c>
      <c r="P22" s="213">
        <v>6990</v>
      </c>
      <c r="Q22" s="213">
        <v>0</v>
      </c>
      <c r="R22" s="213">
        <v>0</v>
      </c>
      <c r="S22" s="207">
        <v>1</v>
      </c>
      <c r="T22" s="214">
        <v>12</v>
      </c>
      <c r="U22" s="270">
        <f t="shared" si="1"/>
        <v>0</v>
      </c>
      <c r="V22" s="203">
        <f t="shared" si="2"/>
        <v>0</v>
      </c>
      <c r="W22" s="203">
        <v>0</v>
      </c>
      <c r="X22" s="203">
        <f t="shared" si="3"/>
        <v>0</v>
      </c>
      <c r="Y22" s="203">
        <v>0</v>
      </c>
      <c r="Z22" s="203">
        <f t="shared" si="4"/>
        <v>0</v>
      </c>
      <c r="AA22" s="203">
        <v>0</v>
      </c>
      <c r="AB22" s="203">
        <f t="shared" si="5"/>
        <v>0</v>
      </c>
      <c r="AC22" s="203">
        <v>0</v>
      </c>
      <c r="AD22" s="203">
        <f t="shared" si="6"/>
        <v>0</v>
      </c>
      <c r="AE22" s="203">
        <v>0</v>
      </c>
      <c r="AF22" s="203">
        <f t="shared" si="7"/>
        <v>0</v>
      </c>
      <c r="AG22" s="203">
        <v>0</v>
      </c>
      <c r="AH22" s="203">
        <f t="shared" si="8"/>
        <v>0</v>
      </c>
      <c r="AI22" s="203">
        <v>0</v>
      </c>
      <c r="AJ22" s="203">
        <f t="shared" si="9"/>
        <v>0</v>
      </c>
      <c r="AK22" s="203">
        <v>0</v>
      </c>
      <c r="AL22" s="203">
        <f t="shared" si="10"/>
        <v>0</v>
      </c>
      <c r="AM22" s="203">
        <f t="shared" si="11"/>
        <v>0</v>
      </c>
      <c r="AN22" s="215">
        <f t="shared" si="12"/>
        <v>0</v>
      </c>
      <c r="AO22" s="216">
        <f t="shared" si="13"/>
        <v>0</v>
      </c>
      <c r="AP22" s="208">
        <v>3</v>
      </c>
      <c r="AQ22" s="214"/>
      <c r="AR22" s="214"/>
      <c r="AS22" s="217"/>
    </row>
    <row r="23" spans="1:45" s="71" customFormat="1" ht="46.5" customHeight="1" x14ac:dyDescent="0.2">
      <c r="A23" s="207">
        <v>13</v>
      </c>
      <c r="B23" s="208">
        <v>3</v>
      </c>
      <c r="C23" s="209" t="s">
        <v>65</v>
      </c>
      <c r="D23" s="209" t="s">
        <v>118</v>
      </c>
      <c r="E23" s="210" t="s">
        <v>130</v>
      </c>
      <c r="F23" s="209" t="s">
        <v>131</v>
      </c>
      <c r="G23" s="210" t="s">
        <v>132</v>
      </c>
      <c r="H23" s="209" t="s">
        <v>133</v>
      </c>
      <c r="I23" s="209" t="s">
        <v>133</v>
      </c>
      <c r="J23" s="209" t="s">
        <v>134</v>
      </c>
      <c r="K23" s="210">
        <v>13</v>
      </c>
      <c r="L23" s="210">
        <v>15</v>
      </c>
      <c r="M23" s="210">
        <v>14</v>
      </c>
      <c r="N23" s="210" t="s">
        <v>82</v>
      </c>
      <c r="O23" s="213">
        <f t="shared" si="0"/>
        <v>10150</v>
      </c>
      <c r="P23" s="213">
        <v>10150</v>
      </c>
      <c r="Q23" s="213">
        <v>0</v>
      </c>
      <c r="R23" s="213">
        <v>0</v>
      </c>
      <c r="S23" s="207">
        <v>1</v>
      </c>
      <c r="T23" s="214">
        <v>12</v>
      </c>
      <c r="U23" s="270">
        <f t="shared" si="1"/>
        <v>0</v>
      </c>
      <c r="V23" s="203">
        <f t="shared" si="2"/>
        <v>0</v>
      </c>
      <c r="W23" s="203">
        <v>0</v>
      </c>
      <c r="X23" s="203">
        <f t="shared" si="3"/>
        <v>0</v>
      </c>
      <c r="Y23" s="203">
        <v>0</v>
      </c>
      <c r="Z23" s="203">
        <f t="shared" si="4"/>
        <v>0</v>
      </c>
      <c r="AA23" s="203">
        <v>0</v>
      </c>
      <c r="AB23" s="203">
        <f t="shared" si="5"/>
        <v>0</v>
      </c>
      <c r="AC23" s="203">
        <v>0</v>
      </c>
      <c r="AD23" s="203">
        <f t="shared" si="6"/>
        <v>0</v>
      </c>
      <c r="AE23" s="203">
        <v>0</v>
      </c>
      <c r="AF23" s="203">
        <f t="shared" si="7"/>
        <v>0</v>
      </c>
      <c r="AG23" s="203">
        <v>0</v>
      </c>
      <c r="AH23" s="203">
        <f t="shared" si="8"/>
        <v>0</v>
      </c>
      <c r="AI23" s="203">
        <v>0</v>
      </c>
      <c r="AJ23" s="203">
        <f t="shared" si="9"/>
        <v>0</v>
      </c>
      <c r="AK23" s="203">
        <v>0</v>
      </c>
      <c r="AL23" s="203">
        <f t="shared" si="10"/>
        <v>0</v>
      </c>
      <c r="AM23" s="203">
        <f t="shared" si="11"/>
        <v>0</v>
      </c>
      <c r="AN23" s="215">
        <f t="shared" si="12"/>
        <v>0</v>
      </c>
      <c r="AO23" s="216">
        <f t="shared" si="13"/>
        <v>0</v>
      </c>
      <c r="AP23" s="218">
        <v>3</v>
      </c>
      <c r="AQ23" s="219"/>
      <c r="AR23" s="219"/>
      <c r="AS23" s="220"/>
    </row>
    <row r="24" spans="1:45" s="71" customFormat="1" ht="46.5" customHeight="1" x14ac:dyDescent="0.2">
      <c r="A24" s="207">
        <v>14</v>
      </c>
      <c r="B24" s="208">
        <v>3</v>
      </c>
      <c r="C24" s="209" t="s">
        <v>65</v>
      </c>
      <c r="D24" s="209" t="s">
        <v>118</v>
      </c>
      <c r="E24" s="210" t="s">
        <v>135</v>
      </c>
      <c r="F24" s="209" t="s">
        <v>136</v>
      </c>
      <c r="G24" s="210" t="s">
        <v>132</v>
      </c>
      <c r="H24" s="209" t="s">
        <v>133</v>
      </c>
      <c r="I24" s="209" t="s">
        <v>133</v>
      </c>
      <c r="J24" s="209" t="s">
        <v>137</v>
      </c>
      <c r="K24" s="210"/>
      <c r="L24" s="210"/>
      <c r="M24" s="210">
        <v>6</v>
      </c>
      <c r="N24" s="210" t="s">
        <v>82</v>
      </c>
      <c r="O24" s="213">
        <f t="shared" si="0"/>
        <v>590</v>
      </c>
      <c r="P24" s="213">
        <v>590</v>
      </c>
      <c r="Q24" s="213">
        <v>0</v>
      </c>
      <c r="R24" s="213">
        <v>0</v>
      </c>
      <c r="S24" s="207">
        <v>1</v>
      </c>
      <c r="T24" s="214">
        <v>12</v>
      </c>
      <c r="U24" s="270">
        <f t="shared" si="1"/>
        <v>0</v>
      </c>
      <c r="V24" s="203">
        <f t="shared" si="2"/>
        <v>0</v>
      </c>
      <c r="W24" s="203">
        <v>0</v>
      </c>
      <c r="X24" s="203">
        <f t="shared" si="3"/>
        <v>0</v>
      </c>
      <c r="Y24" s="203">
        <v>0</v>
      </c>
      <c r="Z24" s="203">
        <f t="shared" si="4"/>
        <v>0</v>
      </c>
      <c r="AA24" s="203">
        <v>0</v>
      </c>
      <c r="AB24" s="203">
        <f t="shared" si="5"/>
        <v>0</v>
      </c>
      <c r="AC24" s="203">
        <v>0</v>
      </c>
      <c r="AD24" s="203">
        <f t="shared" si="6"/>
        <v>0</v>
      </c>
      <c r="AE24" s="203">
        <v>0</v>
      </c>
      <c r="AF24" s="203">
        <f t="shared" si="7"/>
        <v>0</v>
      </c>
      <c r="AG24" s="203">
        <v>0</v>
      </c>
      <c r="AH24" s="203">
        <f t="shared" si="8"/>
        <v>0</v>
      </c>
      <c r="AI24" s="203">
        <v>0</v>
      </c>
      <c r="AJ24" s="203">
        <f t="shared" si="9"/>
        <v>0</v>
      </c>
      <c r="AK24" s="203">
        <v>0</v>
      </c>
      <c r="AL24" s="203">
        <f t="shared" si="10"/>
        <v>0</v>
      </c>
      <c r="AM24" s="203">
        <f t="shared" si="11"/>
        <v>0</v>
      </c>
      <c r="AN24" s="215">
        <f t="shared" si="12"/>
        <v>0</v>
      </c>
      <c r="AO24" s="216">
        <f t="shared" si="13"/>
        <v>0</v>
      </c>
      <c r="AP24" s="208">
        <v>3</v>
      </c>
      <c r="AQ24" s="214"/>
      <c r="AR24" s="214"/>
      <c r="AS24" s="217"/>
    </row>
    <row r="25" spans="1:45" s="71" customFormat="1" ht="46.5" customHeight="1" x14ac:dyDescent="0.2">
      <c r="A25" s="207">
        <v>15</v>
      </c>
      <c r="B25" s="208">
        <v>3</v>
      </c>
      <c r="C25" s="209" t="s">
        <v>65</v>
      </c>
      <c r="D25" s="209" t="s">
        <v>118</v>
      </c>
      <c r="E25" s="210" t="s">
        <v>138</v>
      </c>
      <c r="F25" s="209" t="s">
        <v>139</v>
      </c>
      <c r="G25" s="210" t="s">
        <v>94</v>
      </c>
      <c r="H25" s="209" t="s">
        <v>95</v>
      </c>
      <c r="I25" s="209" t="s">
        <v>95</v>
      </c>
      <c r="J25" s="209"/>
      <c r="K25" s="210"/>
      <c r="L25" s="210"/>
      <c r="M25" s="210">
        <v>1</v>
      </c>
      <c r="N25" s="210" t="s">
        <v>82</v>
      </c>
      <c r="O25" s="213">
        <f t="shared" si="0"/>
        <v>2720</v>
      </c>
      <c r="P25" s="213">
        <v>2720</v>
      </c>
      <c r="Q25" s="213">
        <v>0</v>
      </c>
      <c r="R25" s="213">
        <v>0</v>
      </c>
      <c r="S25" s="207">
        <v>1</v>
      </c>
      <c r="T25" s="214">
        <v>12</v>
      </c>
      <c r="U25" s="270">
        <f t="shared" si="1"/>
        <v>0</v>
      </c>
      <c r="V25" s="203">
        <f t="shared" si="2"/>
        <v>0</v>
      </c>
      <c r="W25" s="203">
        <v>0</v>
      </c>
      <c r="X25" s="203">
        <f t="shared" si="3"/>
        <v>0</v>
      </c>
      <c r="Y25" s="203">
        <v>0</v>
      </c>
      <c r="Z25" s="203">
        <f t="shared" si="4"/>
        <v>0</v>
      </c>
      <c r="AA25" s="203">
        <v>0</v>
      </c>
      <c r="AB25" s="203">
        <f t="shared" si="5"/>
        <v>0</v>
      </c>
      <c r="AC25" s="203">
        <v>0</v>
      </c>
      <c r="AD25" s="203">
        <f t="shared" si="6"/>
        <v>0</v>
      </c>
      <c r="AE25" s="203">
        <v>0</v>
      </c>
      <c r="AF25" s="203">
        <f t="shared" si="7"/>
        <v>0</v>
      </c>
      <c r="AG25" s="203">
        <v>0</v>
      </c>
      <c r="AH25" s="203">
        <f t="shared" si="8"/>
        <v>0</v>
      </c>
      <c r="AI25" s="203">
        <v>0</v>
      </c>
      <c r="AJ25" s="203">
        <f t="shared" si="9"/>
        <v>0</v>
      </c>
      <c r="AK25" s="203">
        <v>0</v>
      </c>
      <c r="AL25" s="203">
        <f t="shared" si="10"/>
        <v>0</v>
      </c>
      <c r="AM25" s="203">
        <f t="shared" si="11"/>
        <v>0</v>
      </c>
      <c r="AN25" s="215">
        <f t="shared" si="12"/>
        <v>0</v>
      </c>
      <c r="AO25" s="216">
        <f t="shared" si="13"/>
        <v>0</v>
      </c>
      <c r="AP25" s="208">
        <v>3</v>
      </c>
      <c r="AQ25" s="214"/>
      <c r="AR25" s="214"/>
      <c r="AS25" s="217"/>
    </row>
    <row r="26" spans="1:45" s="71" customFormat="1" ht="46.5" customHeight="1" x14ac:dyDescent="0.2">
      <c r="A26" s="207">
        <v>16</v>
      </c>
      <c r="B26" s="208">
        <v>3</v>
      </c>
      <c r="C26" s="209" t="s">
        <v>65</v>
      </c>
      <c r="D26" s="209" t="s">
        <v>118</v>
      </c>
      <c r="E26" s="210" t="s">
        <v>140</v>
      </c>
      <c r="F26" s="209" t="s">
        <v>141</v>
      </c>
      <c r="G26" s="210" t="s">
        <v>132</v>
      </c>
      <c r="H26" s="209" t="s">
        <v>133</v>
      </c>
      <c r="I26" s="209" t="s">
        <v>133</v>
      </c>
      <c r="J26" s="209" t="s">
        <v>142</v>
      </c>
      <c r="K26" s="210"/>
      <c r="L26" s="210"/>
      <c r="M26" s="210">
        <v>1</v>
      </c>
      <c r="N26" s="210" t="s">
        <v>82</v>
      </c>
      <c r="O26" s="213">
        <f t="shared" si="0"/>
        <v>1670</v>
      </c>
      <c r="P26" s="213">
        <v>1670</v>
      </c>
      <c r="Q26" s="213">
        <v>0</v>
      </c>
      <c r="R26" s="213">
        <v>0</v>
      </c>
      <c r="S26" s="207">
        <v>1</v>
      </c>
      <c r="T26" s="214">
        <v>12</v>
      </c>
      <c r="U26" s="270">
        <f t="shared" si="1"/>
        <v>0</v>
      </c>
      <c r="V26" s="203">
        <f t="shared" si="2"/>
        <v>0</v>
      </c>
      <c r="W26" s="203">
        <v>0</v>
      </c>
      <c r="X26" s="203">
        <f t="shared" si="3"/>
        <v>0</v>
      </c>
      <c r="Y26" s="203">
        <v>0</v>
      </c>
      <c r="Z26" s="203">
        <f t="shared" si="4"/>
        <v>0</v>
      </c>
      <c r="AA26" s="203">
        <v>0</v>
      </c>
      <c r="AB26" s="203">
        <f t="shared" si="5"/>
        <v>0</v>
      </c>
      <c r="AC26" s="203">
        <v>0</v>
      </c>
      <c r="AD26" s="203">
        <f t="shared" si="6"/>
        <v>0</v>
      </c>
      <c r="AE26" s="203">
        <v>0</v>
      </c>
      <c r="AF26" s="203">
        <f t="shared" si="7"/>
        <v>0</v>
      </c>
      <c r="AG26" s="203">
        <v>0</v>
      </c>
      <c r="AH26" s="203">
        <f t="shared" si="8"/>
        <v>0</v>
      </c>
      <c r="AI26" s="203">
        <v>0</v>
      </c>
      <c r="AJ26" s="203">
        <f t="shared" si="9"/>
        <v>0</v>
      </c>
      <c r="AK26" s="203">
        <v>0</v>
      </c>
      <c r="AL26" s="203">
        <f t="shared" si="10"/>
        <v>0</v>
      </c>
      <c r="AM26" s="203">
        <f t="shared" si="11"/>
        <v>0</v>
      </c>
      <c r="AN26" s="215">
        <f t="shared" si="12"/>
        <v>0</v>
      </c>
      <c r="AO26" s="216">
        <f t="shared" si="13"/>
        <v>0</v>
      </c>
      <c r="AP26" s="208">
        <v>3</v>
      </c>
      <c r="AQ26" s="214"/>
      <c r="AR26" s="214"/>
      <c r="AS26" s="217"/>
    </row>
    <row r="27" spans="1:45" s="71" customFormat="1" ht="46.5" customHeight="1" x14ac:dyDescent="0.2">
      <c r="A27" s="207">
        <v>17</v>
      </c>
      <c r="B27" s="208">
        <v>3</v>
      </c>
      <c r="C27" s="209" t="s">
        <v>65</v>
      </c>
      <c r="D27" s="209" t="s">
        <v>118</v>
      </c>
      <c r="E27" s="210" t="s">
        <v>143</v>
      </c>
      <c r="F27" s="209" t="s">
        <v>144</v>
      </c>
      <c r="G27" s="210" t="s">
        <v>145</v>
      </c>
      <c r="H27" s="209" t="s">
        <v>122</v>
      </c>
      <c r="I27" s="209" t="s">
        <v>122</v>
      </c>
      <c r="J27" s="209" t="s">
        <v>146</v>
      </c>
      <c r="K27" s="210"/>
      <c r="L27" s="210"/>
      <c r="M27" s="210">
        <v>1</v>
      </c>
      <c r="N27" s="210" t="s">
        <v>82</v>
      </c>
      <c r="O27" s="213">
        <f t="shared" si="0"/>
        <v>1600</v>
      </c>
      <c r="P27" s="213">
        <v>1600</v>
      </c>
      <c r="Q27" s="213">
        <v>0</v>
      </c>
      <c r="R27" s="213">
        <v>0</v>
      </c>
      <c r="S27" s="207">
        <v>1</v>
      </c>
      <c r="T27" s="214">
        <v>12</v>
      </c>
      <c r="U27" s="270">
        <f t="shared" si="1"/>
        <v>0</v>
      </c>
      <c r="V27" s="203">
        <f t="shared" si="2"/>
        <v>0</v>
      </c>
      <c r="W27" s="203">
        <v>0</v>
      </c>
      <c r="X27" s="203">
        <f t="shared" si="3"/>
        <v>0</v>
      </c>
      <c r="Y27" s="203">
        <v>0</v>
      </c>
      <c r="Z27" s="203">
        <f t="shared" si="4"/>
        <v>0</v>
      </c>
      <c r="AA27" s="203">
        <v>0</v>
      </c>
      <c r="AB27" s="203">
        <f t="shared" si="5"/>
        <v>0</v>
      </c>
      <c r="AC27" s="203">
        <v>0</v>
      </c>
      <c r="AD27" s="203">
        <f t="shared" si="6"/>
        <v>0</v>
      </c>
      <c r="AE27" s="203">
        <v>0</v>
      </c>
      <c r="AF27" s="203">
        <f t="shared" si="7"/>
        <v>0</v>
      </c>
      <c r="AG27" s="203">
        <v>0</v>
      </c>
      <c r="AH27" s="203">
        <f t="shared" si="8"/>
        <v>0</v>
      </c>
      <c r="AI27" s="203">
        <v>0</v>
      </c>
      <c r="AJ27" s="203">
        <f t="shared" si="9"/>
        <v>0</v>
      </c>
      <c r="AK27" s="203">
        <v>0</v>
      </c>
      <c r="AL27" s="203">
        <f t="shared" si="10"/>
        <v>0</v>
      </c>
      <c r="AM27" s="203">
        <f t="shared" si="11"/>
        <v>0</v>
      </c>
      <c r="AN27" s="215">
        <f t="shared" si="12"/>
        <v>0</v>
      </c>
      <c r="AO27" s="216">
        <f t="shared" si="13"/>
        <v>0</v>
      </c>
      <c r="AP27" s="208">
        <v>3</v>
      </c>
      <c r="AQ27" s="214"/>
      <c r="AR27" s="214"/>
      <c r="AS27" s="217"/>
    </row>
    <row r="28" spans="1:45" s="71" customFormat="1" ht="46.5" customHeight="1" x14ac:dyDescent="0.2">
      <c r="A28" s="207">
        <v>18</v>
      </c>
      <c r="B28" s="208">
        <v>3</v>
      </c>
      <c r="C28" s="209" t="s">
        <v>65</v>
      </c>
      <c r="D28" s="209" t="s">
        <v>118</v>
      </c>
      <c r="E28" s="210" t="s">
        <v>147</v>
      </c>
      <c r="F28" s="209" t="s">
        <v>148</v>
      </c>
      <c r="G28" s="210" t="s">
        <v>132</v>
      </c>
      <c r="H28" s="209" t="s">
        <v>133</v>
      </c>
      <c r="I28" s="209" t="s">
        <v>133</v>
      </c>
      <c r="J28" s="209" t="s">
        <v>149</v>
      </c>
      <c r="K28" s="210"/>
      <c r="L28" s="210"/>
      <c r="M28" s="210">
        <v>1</v>
      </c>
      <c r="N28" s="210" t="s">
        <v>82</v>
      </c>
      <c r="O28" s="213">
        <f t="shared" si="0"/>
        <v>2000</v>
      </c>
      <c r="P28" s="213">
        <v>2000</v>
      </c>
      <c r="Q28" s="213">
        <v>0</v>
      </c>
      <c r="R28" s="213">
        <v>0</v>
      </c>
      <c r="S28" s="207">
        <v>1</v>
      </c>
      <c r="T28" s="214">
        <v>12</v>
      </c>
      <c r="U28" s="270">
        <f t="shared" si="1"/>
        <v>0</v>
      </c>
      <c r="V28" s="203">
        <f t="shared" si="2"/>
        <v>0</v>
      </c>
      <c r="W28" s="203">
        <v>0</v>
      </c>
      <c r="X28" s="203">
        <f t="shared" si="3"/>
        <v>0</v>
      </c>
      <c r="Y28" s="203">
        <v>0</v>
      </c>
      <c r="Z28" s="203">
        <f t="shared" si="4"/>
        <v>0</v>
      </c>
      <c r="AA28" s="203">
        <v>0</v>
      </c>
      <c r="AB28" s="203">
        <f t="shared" si="5"/>
        <v>0</v>
      </c>
      <c r="AC28" s="203">
        <v>0</v>
      </c>
      <c r="AD28" s="203">
        <f t="shared" si="6"/>
        <v>0</v>
      </c>
      <c r="AE28" s="203">
        <v>0</v>
      </c>
      <c r="AF28" s="203">
        <f t="shared" si="7"/>
        <v>0</v>
      </c>
      <c r="AG28" s="203">
        <v>0</v>
      </c>
      <c r="AH28" s="203">
        <f t="shared" si="8"/>
        <v>0</v>
      </c>
      <c r="AI28" s="203">
        <v>0</v>
      </c>
      <c r="AJ28" s="203">
        <f t="shared" si="9"/>
        <v>0</v>
      </c>
      <c r="AK28" s="203">
        <v>0</v>
      </c>
      <c r="AL28" s="203">
        <f t="shared" si="10"/>
        <v>0</v>
      </c>
      <c r="AM28" s="203">
        <f t="shared" si="11"/>
        <v>0</v>
      </c>
      <c r="AN28" s="215">
        <f t="shared" si="12"/>
        <v>0</v>
      </c>
      <c r="AO28" s="216">
        <f t="shared" si="13"/>
        <v>0</v>
      </c>
      <c r="AP28" s="208">
        <v>3</v>
      </c>
      <c r="AQ28" s="214"/>
      <c r="AR28" s="214"/>
      <c r="AS28" s="217"/>
    </row>
    <row r="29" spans="1:45" s="71" customFormat="1" ht="46.5" customHeight="1" x14ac:dyDescent="0.2">
      <c r="A29" s="207">
        <v>19</v>
      </c>
      <c r="B29" s="208">
        <v>3</v>
      </c>
      <c r="C29" s="209" t="s">
        <v>65</v>
      </c>
      <c r="D29" s="209" t="s">
        <v>118</v>
      </c>
      <c r="E29" s="210" t="s">
        <v>150</v>
      </c>
      <c r="F29" s="209" t="s">
        <v>151</v>
      </c>
      <c r="G29" s="210" t="s">
        <v>152</v>
      </c>
      <c r="H29" s="209" t="s">
        <v>153</v>
      </c>
      <c r="I29" s="209" t="s">
        <v>153</v>
      </c>
      <c r="J29" s="209" t="s">
        <v>154</v>
      </c>
      <c r="K29" s="210" t="s">
        <v>155</v>
      </c>
      <c r="L29" s="210"/>
      <c r="M29" s="210">
        <v>1</v>
      </c>
      <c r="N29" s="210" t="s">
        <v>82</v>
      </c>
      <c r="O29" s="213">
        <f t="shared" si="0"/>
        <v>3500</v>
      </c>
      <c r="P29" s="213">
        <v>3500</v>
      </c>
      <c r="Q29" s="213">
        <v>0</v>
      </c>
      <c r="R29" s="213">
        <v>0</v>
      </c>
      <c r="S29" s="207">
        <v>1</v>
      </c>
      <c r="T29" s="214">
        <v>12</v>
      </c>
      <c r="U29" s="270">
        <f t="shared" si="1"/>
        <v>0</v>
      </c>
      <c r="V29" s="203">
        <f t="shared" si="2"/>
        <v>0</v>
      </c>
      <c r="W29" s="203">
        <v>0</v>
      </c>
      <c r="X29" s="203">
        <f t="shared" si="3"/>
        <v>0</v>
      </c>
      <c r="Y29" s="203">
        <v>0</v>
      </c>
      <c r="Z29" s="203">
        <f t="shared" si="4"/>
        <v>0</v>
      </c>
      <c r="AA29" s="203">
        <v>0</v>
      </c>
      <c r="AB29" s="203">
        <f t="shared" si="5"/>
        <v>0</v>
      </c>
      <c r="AC29" s="203">
        <v>0</v>
      </c>
      <c r="AD29" s="203">
        <f t="shared" si="6"/>
        <v>0</v>
      </c>
      <c r="AE29" s="203">
        <v>0</v>
      </c>
      <c r="AF29" s="203">
        <f t="shared" si="7"/>
        <v>0</v>
      </c>
      <c r="AG29" s="203">
        <v>0</v>
      </c>
      <c r="AH29" s="203">
        <f t="shared" si="8"/>
        <v>0</v>
      </c>
      <c r="AI29" s="203">
        <v>0</v>
      </c>
      <c r="AJ29" s="203">
        <f t="shared" si="9"/>
        <v>0</v>
      </c>
      <c r="AK29" s="203">
        <v>0</v>
      </c>
      <c r="AL29" s="203">
        <f t="shared" si="10"/>
        <v>0</v>
      </c>
      <c r="AM29" s="203">
        <f t="shared" si="11"/>
        <v>0</v>
      </c>
      <c r="AN29" s="215">
        <f t="shared" si="12"/>
        <v>0</v>
      </c>
      <c r="AO29" s="216">
        <f t="shared" si="13"/>
        <v>0</v>
      </c>
      <c r="AP29" s="208">
        <v>3</v>
      </c>
      <c r="AQ29" s="214"/>
      <c r="AR29" s="214"/>
      <c r="AS29" s="217"/>
    </row>
    <row r="30" spans="1:45" s="71" customFormat="1" ht="46.5" customHeight="1" x14ac:dyDescent="0.2">
      <c r="A30" s="207">
        <v>20</v>
      </c>
      <c r="B30" s="208">
        <v>3</v>
      </c>
      <c r="C30" s="209" t="s">
        <v>65</v>
      </c>
      <c r="D30" s="209" t="s">
        <v>156</v>
      </c>
      <c r="E30" s="210" t="s">
        <v>157</v>
      </c>
      <c r="F30" s="209" t="s">
        <v>158</v>
      </c>
      <c r="G30" s="210" t="s">
        <v>159</v>
      </c>
      <c r="H30" s="209" t="s">
        <v>160</v>
      </c>
      <c r="I30" s="209" t="s">
        <v>160</v>
      </c>
      <c r="J30" s="209" t="s">
        <v>161</v>
      </c>
      <c r="K30" s="210"/>
      <c r="L30" s="210"/>
      <c r="M30" s="210">
        <v>1</v>
      </c>
      <c r="N30" s="210" t="s">
        <v>82</v>
      </c>
      <c r="O30" s="213">
        <f t="shared" si="0"/>
        <v>3000</v>
      </c>
      <c r="P30" s="213">
        <v>3000</v>
      </c>
      <c r="Q30" s="213">
        <v>0</v>
      </c>
      <c r="R30" s="213">
        <v>0</v>
      </c>
      <c r="S30" s="207">
        <v>1</v>
      </c>
      <c r="T30" s="214">
        <v>12</v>
      </c>
      <c r="U30" s="270">
        <f t="shared" si="1"/>
        <v>0</v>
      </c>
      <c r="V30" s="203">
        <f t="shared" si="2"/>
        <v>0</v>
      </c>
      <c r="W30" s="203">
        <v>0</v>
      </c>
      <c r="X30" s="203">
        <f t="shared" si="3"/>
        <v>0</v>
      </c>
      <c r="Y30" s="203">
        <v>0</v>
      </c>
      <c r="Z30" s="203">
        <f t="shared" si="4"/>
        <v>0</v>
      </c>
      <c r="AA30" s="203">
        <v>0</v>
      </c>
      <c r="AB30" s="203">
        <f t="shared" si="5"/>
        <v>0</v>
      </c>
      <c r="AC30" s="203">
        <v>0</v>
      </c>
      <c r="AD30" s="203">
        <f t="shared" si="6"/>
        <v>0</v>
      </c>
      <c r="AE30" s="203">
        <v>0</v>
      </c>
      <c r="AF30" s="203">
        <f t="shared" si="7"/>
        <v>0</v>
      </c>
      <c r="AG30" s="203">
        <v>0</v>
      </c>
      <c r="AH30" s="203">
        <f t="shared" si="8"/>
        <v>0</v>
      </c>
      <c r="AI30" s="203">
        <v>0</v>
      </c>
      <c r="AJ30" s="203">
        <f t="shared" si="9"/>
        <v>0</v>
      </c>
      <c r="AK30" s="203">
        <v>0</v>
      </c>
      <c r="AL30" s="203">
        <f t="shared" si="10"/>
        <v>0</v>
      </c>
      <c r="AM30" s="203">
        <f t="shared" si="11"/>
        <v>0</v>
      </c>
      <c r="AN30" s="215">
        <f t="shared" si="12"/>
        <v>0</v>
      </c>
      <c r="AO30" s="216">
        <f t="shared" si="13"/>
        <v>0</v>
      </c>
      <c r="AP30" s="208">
        <v>3</v>
      </c>
      <c r="AQ30" s="214"/>
      <c r="AR30" s="214"/>
      <c r="AS30" s="217"/>
    </row>
    <row r="31" spans="1:45" s="71" customFormat="1" ht="46.5" customHeight="1" x14ac:dyDescent="0.2">
      <c r="A31" s="207">
        <v>21</v>
      </c>
      <c r="B31" s="208">
        <v>3</v>
      </c>
      <c r="C31" s="209" t="s">
        <v>65</v>
      </c>
      <c r="D31" s="209" t="s">
        <v>156</v>
      </c>
      <c r="E31" s="210" t="s">
        <v>162</v>
      </c>
      <c r="F31" s="209" t="s">
        <v>163</v>
      </c>
      <c r="G31" s="210" t="s">
        <v>164</v>
      </c>
      <c r="H31" s="209" t="s">
        <v>165</v>
      </c>
      <c r="I31" s="209" t="s">
        <v>165</v>
      </c>
      <c r="J31" s="209" t="s">
        <v>166</v>
      </c>
      <c r="K31" s="210">
        <v>42</v>
      </c>
      <c r="L31" s="210"/>
      <c r="M31" s="210">
        <v>14</v>
      </c>
      <c r="N31" s="210" t="s">
        <v>82</v>
      </c>
      <c r="O31" s="213">
        <f t="shared" si="0"/>
        <v>3990</v>
      </c>
      <c r="P31" s="213">
        <v>3990</v>
      </c>
      <c r="Q31" s="213">
        <v>0</v>
      </c>
      <c r="R31" s="213">
        <v>0</v>
      </c>
      <c r="S31" s="207">
        <v>1</v>
      </c>
      <c r="T31" s="214">
        <v>12</v>
      </c>
      <c r="U31" s="270">
        <f t="shared" si="1"/>
        <v>0</v>
      </c>
      <c r="V31" s="203">
        <f t="shared" si="2"/>
        <v>0</v>
      </c>
      <c r="W31" s="203">
        <v>0</v>
      </c>
      <c r="X31" s="203">
        <f t="shared" si="3"/>
        <v>0</v>
      </c>
      <c r="Y31" s="203">
        <v>0</v>
      </c>
      <c r="Z31" s="203">
        <f t="shared" si="4"/>
        <v>0</v>
      </c>
      <c r="AA31" s="203">
        <v>0</v>
      </c>
      <c r="AB31" s="203">
        <f t="shared" si="5"/>
        <v>0</v>
      </c>
      <c r="AC31" s="203">
        <v>0</v>
      </c>
      <c r="AD31" s="203">
        <f t="shared" si="6"/>
        <v>0</v>
      </c>
      <c r="AE31" s="203">
        <v>0</v>
      </c>
      <c r="AF31" s="203">
        <f t="shared" si="7"/>
        <v>0</v>
      </c>
      <c r="AG31" s="203">
        <v>0</v>
      </c>
      <c r="AH31" s="203">
        <f t="shared" si="8"/>
        <v>0</v>
      </c>
      <c r="AI31" s="203">
        <v>0</v>
      </c>
      <c r="AJ31" s="203">
        <f t="shared" si="9"/>
        <v>0</v>
      </c>
      <c r="AK31" s="203">
        <v>0</v>
      </c>
      <c r="AL31" s="203">
        <f t="shared" si="10"/>
        <v>0</v>
      </c>
      <c r="AM31" s="203">
        <f t="shared" si="11"/>
        <v>0</v>
      </c>
      <c r="AN31" s="215">
        <f t="shared" si="12"/>
        <v>0</v>
      </c>
      <c r="AO31" s="216">
        <f t="shared" si="13"/>
        <v>0</v>
      </c>
      <c r="AP31" s="208">
        <v>3</v>
      </c>
      <c r="AQ31" s="214"/>
      <c r="AR31" s="214"/>
      <c r="AS31" s="217"/>
    </row>
    <row r="32" spans="1:45" s="71" customFormat="1" ht="46.5" customHeight="1" x14ac:dyDescent="0.2">
      <c r="A32" s="207">
        <v>22</v>
      </c>
      <c r="B32" s="208">
        <v>3</v>
      </c>
      <c r="C32" s="209" t="s">
        <v>65</v>
      </c>
      <c r="D32" s="209" t="s">
        <v>156</v>
      </c>
      <c r="E32" s="210" t="s">
        <v>167</v>
      </c>
      <c r="F32" s="209" t="s">
        <v>168</v>
      </c>
      <c r="G32" s="210" t="s">
        <v>164</v>
      </c>
      <c r="H32" s="209" t="s">
        <v>165</v>
      </c>
      <c r="I32" s="209" t="s">
        <v>165</v>
      </c>
      <c r="J32" s="209" t="s">
        <v>166</v>
      </c>
      <c r="K32" s="210">
        <v>42</v>
      </c>
      <c r="L32" s="210"/>
      <c r="M32" s="210">
        <v>17</v>
      </c>
      <c r="N32" s="210" t="s">
        <v>86</v>
      </c>
      <c r="O32" s="213">
        <f t="shared" si="0"/>
        <v>14030</v>
      </c>
      <c r="P32" s="213">
        <v>5450</v>
      </c>
      <c r="Q32" s="213">
        <v>8580</v>
      </c>
      <c r="R32" s="213">
        <v>0</v>
      </c>
      <c r="S32" s="207">
        <v>1</v>
      </c>
      <c r="T32" s="214">
        <v>12</v>
      </c>
      <c r="U32" s="270">
        <f t="shared" si="1"/>
        <v>0</v>
      </c>
      <c r="V32" s="203">
        <f t="shared" si="2"/>
        <v>0</v>
      </c>
      <c r="W32" s="203">
        <v>0</v>
      </c>
      <c r="X32" s="203">
        <f t="shared" si="3"/>
        <v>0</v>
      </c>
      <c r="Y32" s="203">
        <v>0</v>
      </c>
      <c r="Z32" s="203">
        <f t="shared" si="4"/>
        <v>0</v>
      </c>
      <c r="AA32" s="203">
        <v>0</v>
      </c>
      <c r="AB32" s="203">
        <f t="shared" si="5"/>
        <v>0</v>
      </c>
      <c r="AC32" s="203">
        <v>0</v>
      </c>
      <c r="AD32" s="203">
        <f t="shared" si="6"/>
        <v>0</v>
      </c>
      <c r="AE32" s="203">
        <v>0</v>
      </c>
      <c r="AF32" s="203">
        <f t="shared" si="7"/>
        <v>0</v>
      </c>
      <c r="AG32" s="203">
        <v>0</v>
      </c>
      <c r="AH32" s="203">
        <f t="shared" si="8"/>
        <v>0</v>
      </c>
      <c r="AI32" s="203">
        <v>0</v>
      </c>
      <c r="AJ32" s="203">
        <f t="shared" si="9"/>
        <v>0</v>
      </c>
      <c r="AK32" s="203">
        <v>0</v>
      </c>
      <c r="AL32" s="203">
        <f t="shared" si="10"/>
        <v>0</v>
      </c>
      <c r="AM32" s="203">
        <f t="shared" si="11"/>
        <v>0</v>
      </c>
      <c r="AN32" s="215">
        <f t="shared" si="12"/>
        <v>0</v>
      </c>
      <c r="AO32" s="216">
        <f t="shared" si="13"/>
        <v>0</v>
      </c>
      <c r="AP32" s="208">
        <v>3</v>
      </c>
      <c r="AQ32" s="214"/>
      <c r="AR32" s="214"/>
      <c r="AS32" s="217"/>
    </row>
    <row r="33" spans="1:45" s="71" customFormat="1" ht="46.5" customHeight="1" x14ac:dyDescent="0.2">
      <c r="A33" s="207">
        <v>23</v>
      </c>
      <c r="B33" s="208">
        <v>3</v>
      </c>
      <c r="C33" s="209" t="s">
        <v>65</v>
      </c>
      <c r="D33" s="209" t="s">
        <v>156</v>
      </c>
      <c r="E33" s="210" t="s">
        <v>169</v>
      </c>
      <c r="F33" s="209" t="s">
        <v>170</v>
      </c>
      <c r="G33" s="210" t="s">
        <v>171</v>
      </c>
      <c r="H33" s="209" t="s">
        <v>172</v>
      </c>
      <c r="I33" s="209" t="s">
        <v>173</v>
      </c>
      <c r="J33" s="209"/>
      <c r="K33" s="210">
        <v>4</v>
      </c>
      <c r="L33" s="210"/>
      <c r="M33" s="210">
        <v>27</v>
      </c>
      <c r="N33" s="210" t="s">
        <v>82</v>
      </c>
      <c r="O33" s="213">
        <f t="shared" si="0"/>
        <v>6580</v>
      </c>
      <c r="P33" s="213">
        <v>6580</v>
      </c>
      <c r="Q33" s="213">
        <v>0</v>
      </c>
      <c r="R33" s="213">
        <v>0</v>
      </c>
      <c r="S33" s="207">
        <v>1</v>
      </c>
      <c r="T33" s="214">
        <v>12</v>
      </c>
      <c r="U33" s="270">
        <f t="shared" si="1"/>
        <v>0</v>
      </c>
      <c r="V33" s="203">
        <f t="shared" si="2"/>
        <v>0</v>
      </c>
      <c r="W33" s="203">
        <v>0</v>
      </c>
      <c r="X33" s="203">
        <f t="shared" si="3"/>
        <v>0</v>
      </c>
      <c r="Y33" s="203">
        <v>0</v>
      </c>
      <c r="Z33" s="203">
        <f t="shared" si="4"/>
        <v>0</v>
      </c>
      <c r="AA33" s="203">
        <v>0</v>
      </c>
      <c r="AB33" s="203">
        <f t="shared" si="5"/>
        <v>0</v>
      </c>
      <c r="AC33" s="203">
        <v>0</v>
      </c>
      <c r="AD33" s="203">
        <f t="shared" si="6"/>
        <v>0</v>
      </c>
      <c r="AE33" s="203">
        <v>0</v>
      </c>
      <c r="AF33" s="203">
        <f t="shared" si="7"/>
        <v>0</v>
      </c>
      <c r="AG33" s="203">
        <v>0</v>
      </c>
      <c r="AH33" s="203">
        <f t="shared" si="8"/>
        <v>0</v>
      </c>
      <c r="AI33" s="203">
        <v>0</v>
      </c>
      <c r="AJ33" s="203">
        <f t="shared" si="9"/>
        <v>0</v>
      </c>
      <c r="AK33" s="203">
        <v>0</v>
      </c>
      <c r="AL33" s="203">
        <f t="shared" si="10"/>
        <v>0</v>
      </c>
      <c r="AM33" s="203">
        <f t="shared" si="11"/>
        <v>0</v>
      </c>
      <c r="AN33" s="215">
        <f t="shared" si="12"/>
        <v>0</v>
      </c>
      <c r="AO33" s="216">
        <f t="shared" si="13"/>
        <v>0</v>
      </c>
      <c r="AP33" s="208">
        <v>3</v>
      </c>
      <c r="AQ33" s="214"/>
      <c r="AR33" s="214"/>
      <c r="AS33" s="217"/>
    </row>
    <row r="34" spans="1:45" s="71" customFormat="1" ht="46.5" customHeight="1" x14ac:dyDescent="0.2">
      <c r="A34" s="207">
        <v>24</v>
      </c>
      <c r="B34" s="208">
        <v>3</v>
      </c>
      <c r="C34" s="209" t="s">
        <v>65</v>
      </c>
      <c r="D34" s="209" t="s">
        <v>156</v>
      </c>
      <c r="E34" s="210" t="s">
        <v>150</v>
      </c>
      <c r="F34" s="209" t="s">
        <v>174</v>
      </c>
      <c r="G34" s="210">
        <v>74200</v>
      </c>
      <c r="H34" s="209" t="s">
        <v>165</v>
      </c>
      <c r="I34" s="209" t="s">
        <v>165</v>
      </c>
      <c r="J34" s="209" t="s">
        <v>175</v>
      </c>
      <c r="K34" s="210"/>
      <c r="L34" s="210"/>
      <c r="M34" s="210">
        <v>4</v>
      </c>
      <c r="N34" s="210" t="s">
        <v>82</v>
      </c>
      <c r="O34" s="213">
        <f t="shared" si="0"/>
        <v>3500</v>
      </c>
      <c r="P34" s="213">
        <v>3500</v>
      </c>
      <c r="Q34" s="213">
        <v>0</v>
      </c>
      <c r="R34" s="213">
        <v>0</v>
      </c>
      <c r="S34" s="207">
        <v>1</v>
      </c>
      <c r="T34" s="214">
        <v>12</v>
      </c>
      <c r="U34" s="270">
        <f t="shared" si="1"/>
        <v>0</v>
      </c>
      <c r="V34" s="203">
        <f t="shared" si="2"/>
        <v>0</v>
      </c>
      <c r="W34" s="203">
        <v>0</v>
      </c>
      <c r="X34" s="203">
        <f t="shared" si="3"/>
        <v>0</v>
      </c>
      <c r="Y34" s="203">
        <v>0</v>
      </c>
      <c r="Z34" s="203">
        <f t="shared" si="4"/>
        <v>0</v>
      </c>
      <c r="AA34" s="203">
        <v>0</v>
      </c>
      <c r="AB34" s="203">
        <f t="shared" si="5"/>
        <v>0</v>
      </c>
      <c r="AC34" s="203">
        <v>0</v>
      </c>
      <c r="AD34" s="203">
        <f t="shared" si="6"/>
        <v>0</v>
      </c>
      <c r="AE34" s="203">
        <v>0</v>
      </c>
      <c r="AF34" s="203">
        <f t="shared" si="7"/>
        <v>0</v>
      </c>
      <c r="AG34" s="203">
        <v>0</v>
      </c>
      <c r="AH34" s="203">
        <f t="shared" si="8"/>
        <v>0</v>
      </c>
      <c r="AI34" s="203">
        <v>0</v>
      </c>
      <c r="AJ34" s="203">
        <f t="shared" si="9"/>
        <v>0</v>
      </c>
      <c r="AK34" s="203">
        <v>0</v>
      </c>
      <c r="AL34" s="203">
        <f t="shared" si="10"/>
        <v>0</v>
      </c>
      <c r="AM34" s="203">
        <f t="shared" si="11"/>
        <v>0</v>
      </c>
      <c r="AN34" s="215">
        <f t="shared" si="12"/>
        <v>0</v>
      </c>
      <c r="AO34" s="216">
        <f t="shared" si="13"/>
        <v>0</v>
      </c>
      <c r="AP34" s="208">
        <v>3</v>
      </c>
      <c r="AQ34" s="214"/>
      <c r="AR34" s="214"/>
      <c r="AS34" s="217"/>
    </row>
    <row r="35" spans="1:45" s="71" customFormat="1" ht="46.5" customHeight="1" x14ac:dyDescent="0.2">
      <c r="A35" s="207">
        <v>25</v>
      </c>
      <c r="B35" s="208">
        <v>3</v>
      </c>
      <c r="C35" s="209" t="s">
        <v>65</v>
      </c>
      <c r="D35" s="209" t="s">
        <v>176</v>
      </c>
      <c r="E35" s="210" t="s">
        <v>177</v>
      </c>
      <c r="F35" s="209" t="s">
        <v>178</v>
      </c>
      <c r="G35" s="210" t="s">
        <v>179</v>
      </c>
      <c r="H35" s="209" t="s">
        <v>70</v>
      </c>
      <c r="I35" s="209" t="s">
        <v>70</v>
      </c>
      <c r="J35" s="209" t="s">
        <v>180</v>
      </c>
      <c r="K35" s="210">
        <v>4</v>
      </c>
      <c r="L35" s="210"/>
      <c r="M35" s="210">
        <v>14</v>
      </c>
      <c r="N35" s="210" t="s">
        <v>82</v>
      </c>
      <c r="O35" s="213">
        <f t="shared" si="0"/>
        <v>5360</v>
      </c>
      <c r="P35" s="213">
        <v>5360</v>
      </c>
      <c r="Q35" s="213">
        <v>0</v>
      </c>
      <c r="R35" s="213">
        <v>0</v>
      </c>
      <c r="S35" s="207">
        <v>1</v>
      </c>
      <c r="T35" s="214">
        <v>12</v>
      </c>
      <c r="U35" s="270">
        <f t="shared" si="1"/>
        <v>0</v>
      </c>
      <c r="V35" s="203">
        <f t="shared" si="2"/>
        <v>0</v>
      </c>
      <c r="W35" s="203">
        <v>0</v>
      </c>
      <c r="X35" s="203">
        <f t="shared" si="3"/>
        <v>0</v>
      </c>
      <c r="Y35" s="203">
        <v>0</v>
      </c>
      <c r="Z35" s="203">
        <f t="shared" si="4"/>
        <v>0</v>
      </c>
      <c r="AA35" s="203">
        <v>0</v>
      </c>
      <c r="AB35" s="203">
        <f t="shared" si="5"/>
        <v>0</v>
      </c>
      <c r="AC35" s="203">
        <v>0</v>
      </c>
      <c r="AD35" s="203">
        <f t="shared" si="6"/>
        <v>0</v>
      </c>
      <c r="AE35" s="203">
        <v>0</v>
      </c>
      <c r="AF35" s="203">
        <f t="shared" si="7"/>
        <v>0</v>
      </c>
      <c r="AG35" s="203">
        <v>0</v>
      </c>
      <c r="AH35" s="203">
        <f t="shared" si="8"/>
        <v>0</v>
      </c>
      <c r="AI35" s="203">
        <v>0</v>
      </c>
      <c r="AJ35" s="203">
        <f t="shared" si="9"/>
        <v>0</v>
      </c>
      <c r="AK35" s="203">
        <v>0</v>
      </c>
      <c r="AL35" s="203">
        <f t="shared" si="10"/>
        <v>0</v>
      </c>
      <c r="AM35" s="203">
        <f t="shared" si="11"/>
        <v>0</v>
      </c>
      <c r="AN35" s="215">
        <f t="shared" si="12"/>
        <v>0</v>
      </c>
      <c r="AO35" s="216">
        <f t="shared" si="13"/>
        <v>0</v>
      </c>
      <c r="AP35" s="208">
        <v>3</v>
      </c>
      <c r="AQ35" s="214"/>
      <c r="AR35" s="214"/>
      <c r="AS35" s="217"/>
    </row>
    <row r="36" spans="1:45" s="71" customFormat="1" ht="46.5" customHeight="1" x14ac:dyDescent="0.2">
      <c r="A36" s="207">
        <v>26</v>
      </c>
      <c r="B36" s="208">
        <v>3</v>
      </c>
      <c r="C36" s="209" t="s">
        <v>65</v>
      </c>
      <c r="D36" s="209" t="s">
        <v>176</v>
      </c>
      <c r="E36" s="210" t="s">
        <v>181</v>
      </c>
      <c r="F36" s="209" t="s">
        <v>182</v>
      </c>
      <c r="G36" s="210" t="s">
        <v>183</v>
      </c>
      <c r="H36" s="209" t="s">
        <v>184</v>
      </c>
      <c r="I36" s="209" t="s">
        <v>184</v>
      </c>
      <c r="J36" s="209" t="s">
        <v>185</v>
      </c>
      <c r="K36" s="210"/>
      <c r="L36" s="210"/>
      <c r="M36" s="210">
        <v>2</v>
      </c>
      <c r="N36" s="210" t="s">
        <v>82</v>
      </c>
      <c r="O36" s="213">
        <f t="shared" si="0"/>
        <v>2520</v>
      </c>
      <c r="P36" s="213">
        <v>2520</v>
      </c>
      <c r="Q36" s="213">
        <v>0</v>
      </c>
      <c r="R36" s="213">
        <v>0</v>
      </c>
      <c r="S36" s="207">
        <v>1</v>
      </c>
      <c r="T36" s="214">
        <v>12</v>
      </c>
      <c r="U36" s="270">
        <f t="shared" si="1"/>
        <v>0</v>
      </c>
      <c r="V36" s="203">
        <f t="shared" si="2"/>
        <v>0</v>
      </c>
      <c r="W36" s="203">
        <v>0</v>
      </c>
      <c r="X36" s="203">
        <f t="shared" si="3"/>
        <v>0</v>
      </c>
      <c r="Y36" s="203">
        <v>0</v>
      </c>
      <c r="Z36" s="203">
        <f t="shared" si="4"/>
        <v>0</v>
      </c>
      <c r="AA36" s="203">
        <v>0</v>
      </c>
      <c r="AB36" s="203">
        <f t="shared" si="5"/>
        <v>0</v>
      </c>
      <c r="AC36" s="203">
        <v>0</v>
      </c>
      <c r="AD36" s="203">
        <f t="shared" si="6"/>
        <v>0</v>
      </c>
      <c r="AE36" s="203">
        <v>0</v>
      </c>
      <c r="AF36" s="203">
        <f t="shared" si="7"/>
        <v>0</v>
      </c>
      <c r="AG36" s="203">
        <v>0</v>
      </c>
      <c r="AH36" s="203">
        <f t="shared" si="8"/>
        <v>0</v>
      </c>
      <c r="AI36" s="203">
        <v>0</v>
      </c>
      <c r="AJ36" s="203">
        <f t="shared" si="9"/>
        <v>0</v>
      </c>
      <c r="AK36" s="203">
        <v>0</v>
      </c>
      <c r="AL36" s="203">
        <f t="shared" si="10"/>
        <v>0</v>
      </c>
      <c r="AM36" s="203">
        <f t="shared" si="11"/>
        <v>0</v>
      </c>
      <c r="AN36" s="215">
        <f t="shared" si="12"/>
        <v>0</v>
      </c>
      <c r="AO36" s="216">
        <f t="shared" si="13"/>
        <v>0</v>
      </c>
      <c r="AP36" s="208">
        <v>3</v>
      </c>
      <c r="AQ36" s="214"/>
      <c r="AR36" s="214"/>
      <c r="AS36" s="217"/>
    </row>
    <row r="37" spans="1:45" s="71" customFormat="1" ht="46.5" customHeight="1" x14ac:dyDescent="0.2">
      <c r="A37" s="207">
        <v>27</v>
      </c>
      <c r="B37" s="208">
        <v>3</v>
      </c>
      <c r="C37" s="209" t="s">
        <v>65</v>
      </c>
      <c r="D37" s="209" t="s">
        <v>176</v>
      </c>
      <c r="E37" s="210" t="s">
        <v>186</v>
      </c>
      <c r="F37" s="209" t="s">
        <v>187</v>
      </c>
      <c r="G37" s="210" t="s">
        <v>188</v>
      </c>
      <c r="H37" s="209" t="s">
        <v>189</v>
      </c>
      <c r="I37" s="209" t="s">
        <v>189</v>
      </c>
      <c r="J37" s="209" t="s">
        <v>190</v>
      </c>
      <c r="K37" s="210">
        <v>2</v>
      </c>
      <c r="L37" s="210"/>
      <c r="M37" s="210">
        <v>27</v>
      </c>
      <c r="N37" s="210" t="s">
        <v>86</v>
      </c>
      <c r="O37" s="213">
        <f t="shared" si="0"/>
        <v>22840</v>
      </c>
      <c r="P37" s="213">
        <v>8870</v>
      </c>
      <c r="Q37" s="213">
        <v>13970</v>
      </c>
      <c r="R37" s="213">
        <v>0</v>
      </c>
      <c r="S37" s="207">
        <v>1</v>
      </c>
      <c r="T37" s="214">
        <v>12</v>
      </c>
      <c r="U37" s="270">
        <f t="shared" si="1"/>
        <v>0</v>
      </c>
      <c r="V37" s="203">
        <f t="shared" si="2"/>
        <v>0</v>
      </c>
      <c r="W37" s="203">
        <v>0</v>
      </c>
      <c r="X37" s="203">
        <f t="shared" si="3"/>
        <v>0</v>
      </c>
      <c r="Y37" s="203">
        <v>0</v>
      </c>
      <c r="Z37" s="203">
        <f t="shared" si="4"/>
        <v>0</v>
      </c>
      <c r="AA37" s="203">
        <v>0</v>
      </c>
      <c r="AB37" s="203">
        <f t="shared" si="5"/>
        <v>0</v>
      </c>
      <c r="AC37" s="203">
        <v>0</v>
      </c>
      <c r="AD37" s="203">
        <f t="shared" si="6"/>
        <v>0</v>
      </c>
      <c r="AE37" s="203">
        <v>0</v>
      </c>
      <c r="AF37" s="203">
        <f t="shared" si="7"/>
        <v>0</v>
      </c>
      <c r="AG37" s="203">
        <v>0</v>
      </c>
      <c r="AH37" s="203">
        <f t="shared" si="8"/>
        <v>0</v>
      </c>
      <c r="AI37" s="203">
        <v>0</v>
      </c>
      <c r="AJ37" s="203">
        <f t="shared" si="9"/>
        <v>0</v>
      </c>
      <c r="AK37" s="203">
        <v>0</v>
      </c>
      <c r="AL37" s="203">
        <f t="shared" si="10"/>
        <v>0</v>
      </c>
      <c r="AM37" s="203">
        <f t="shared" si="11"/>
        <v>0</v>
      </c>
      <c r="AN37" s="215">
        <f t="shared" si="12"/>
        <v>0</v>
      </c>
      <c r="AO37" s="216">
        <f t="shared" si="13"/>
        <v>0</v>
      </c>
      <c r="AP37" s="208">
        <v>3</v>
      </c>
      <c r="AQ37" s="214"/>
      <c r="AR37" s="214"/>
      <c r="AS37" s="217"/>
    </row>
    <row r="38" spans="1:45" s="71" customFormat="1" ht="46.5" customHeight="1" x14ac:dyDescent="0.2">
      <c r="A38" s="207">
        <v>28</v>
      </c>
      <c r="B38" s="208">
        <v>3</v>
      </c>
      <c r="C38" s="209" t="s">
        <v>65</v>
      </c>
      <c r="D38" s="209" t="s">
        <v>176</v>
      </c>
      <c r="E38" s="210" t="s">
        <v>191</v>
      </c>
      <c r="F38" s="209" t="s">
        <v>192</v>
      </c>
      <c r="G38" s="210" t="s">
        <v>193</v>
      </c>
      <c r="H38" s="209" t="s">
        <v>194</v>
      </c>
      <c r="I38" s="209" t="s">
        <v>194</v>
      </c>
      <c r="J38" s="209" t="s">
        <v>195</v>
      </c>
      <c r="K38" s="210"/>
      <c r="L38" s="210"/>
      <c r="M38" s="210">
        <v>1</v>
      </c>
      <c r="N38" s="210" t="s">
        <v>82</v>
      </c>
      <c r="O38" s="213">
        <f t="shared" si="0"/>
        <v>4320</v>
      </c>
      <c r="P38" s="213">
        <v>4320</v>
      </c>
      <c r="Q38" s="213">
        <v>0</v>
      </c>
      <c r="R38" s="213">
        <v>0</v>
      </c>
      <c r="S38" s="207">
        <v>1</v>
      </c>
      <c r="T38" s="214">
        <v>12</v>
      </c>
      <c r="U38" s="270">
        <f t="shared" si="1"/>
        <v>0</v>
      </c>
      <c r="V38" s="203">
        <f t="shared" si="2"/>
        <v>0</v>
      </c>
      <c r="W38" s="203">
        <v>0</v>
      </c>
      <c r="X38" s="203">
        <f t="shared" si="3"/>
        <v>0</v>
      </c>
      <c r="Y38" s="203">
        <v>0</v>
      </c>
      <c r="Z38" s="203">
        <f t="shared" si="4"/>
        <v>0</v>
      </c>
      <c r="AA38" s="203">
        <v>0</v>
      </c>
      <c r="AB38" s="203">
        <f t="shared" si="5"/>
        <v>0</v>
      </c>
      <c r="AC38" s="203">
        <v>0</v>
      </c>
      <c r="AD38" s="203">
        <f t="shared" si="6"/>
        <v>0</v>
      </c>
      <c r="AE38" s="203">
        <v>0</v>
      </c>
      <c r="AF38" s="203">
        <f t="shared" si="7"/>
        <v>0</v>
      </c>
      <c r="AG38" s="203">
        <v>0</v>
      </c>
      <c r="AH38" s="203">
        <f t="shared" si="8"/>
        <v>0</v>
      </c>
      <c r="AI38" s="203">
        <v>0</v>
      </c>
      <c r="AJ38" s="203">
        <f t="shared" si="9"/>
        <v>0</v>
      </c>
      <c r="AK38" s="203">
        <v>0</v>
      </c>
      <c r="AL38" s="203">
        <f t="shared" si="10"/>
        <v>0</v>
      </c>
      <c r="AM38" s="203">
        <f t="shared" si="11"/>
        <v>0</v>
      </c>
      <c r="AN38" s="215">
        <f t="shared" si="12"/>
        <v>0</v>
      </c>
      <c r="AO38" s="216">
        <f t="shared" si="13"/>
        <v>0</v>
      </c>
      <c r="AP38" s="208">
        <v>3</v>
      </c>
      <c r="AQ38" s="214"/>
      <c r="AR38" s="214"/>
      <c r="AS38" s="217"/>
    </row>
    <row r="39" spans="1:45" s="71" customFormat="1" ht="46.5" customHeight="1" x14ac:dyDescent="0.2">
      <c r="A39" s="207">
        <v>29</v>
      </c>
      <c r="B39" s="208">
        <v>3</v>
      </c>
      <c r="C39" s="209" t="s">
        <v>65</v>
      </c>
      <c r="D39" s="209" t="s">
        <v>176</v>
      </c>
      <c r="E39" s="210" t="s">
        <v>196</v>
      </c>
      <c r="F39" s="209" t="s">
        <v>197</v>
      </c>
      <c r="G39" s="210" t="s">
        <v>179</v>
      </c>
      <c r="H39" s="209" t="s">
        <v>70</v>
      </c>
      <c r="I39" s="209" t="s">
        <v>198</v>
      </c>
      <c r="J39" s="209" t="s">
        <v>199</v>
      </c>
      <c r="K39" s="210"/>
      <c r="L39" s="210"/>
      <c r="M39" s="210">
        <v>4</v>
      </c>
      <c r="N39" s="210" t="s">
        <v>82</v>
      </c>
      <c r="O39" s="213">
        <f t="shared" si="0"/>
        <v>0</v>
      </c>
      <c r="P39" s="213">
        <v>0</v>
      </c>
      <c r="Q39" s="213">
        <v>0</v>
      </c>
      <c r="R39" s="213">
        <v>0</v>
      </c>
      <c r="S39" s="207">
        <v>1</v>
      </c>
      <c r="T39" s="214">
        <v>12</v>
      </c>
      <c r="U39" s="270">
        <f t="shared" si="1"/>
        <v>0</v>
      </c>
      <c r="V39" s="203">
        <f t="shared" si="2"/>
        <v>0</v>
      </c>
      <c r="W39" s="203">
        <v>0</v>
      </c>
      <c r="X39" s="203">
        <f t="shared" si="3"/>
        <v>0</v>
      </c>
      <c r="Y39" s="203">
        <v>0</v>
      </c>
      <c r="Z39" s="203">
        <f t="shared" si="4"/>
        <v>0</v>
      </c>
      <c r="AA39" s="203">
        <v>0</v>
      </c>
      <c r="AB39" s="203">
        <f t="shared" si="5"/>
        <v>0</v>
      </c>
      <c r="AC39" s="203">
        <v>0</v>
      </c>
      <c r="AD39" s="203">
        <f t="shared" si="6"/>
        <v>0</v>
      </c>
      <c r="AE39" s="203">
        <v>0</v>
      </c>
      <c r="AF39" s="203">
        <f t="shared" si="7"/>
        <v>0</v>
      </c>
      <c r="AG39" s="203">
        <v>0</v>
      </c>
      <c r="AH39" s="203">
        <f t="shared" si="8"/>
        <v>0</v>
      </c>
      <c r="AI39" s="203">
        <v>0</v>
      </c>
      <c r="AJ39" s="203">
        <f t="shared" si="9"/>
        <v>0</v>
      </c>
      <c r="AK39" s="203">
        <v>0</v>
      </c>
      <c r="AL39" s="203">
        <f t="shared" si="10"/>
        <v>0</v>
      </c>
      <c r="AM39" s="203">
        <f t="shared" si="11"/>
        <v>0</v>
      </c>
      <c r="AN39" s="215">
        <f t="shared" si="12"/>
        <v>0</v>
      </c>
      <c r="AO39" s="216">
        <f t="shared" si="13"/>
        <v>0</v>
      </c>
      <c r="AP39" s="208">
        <v>3</v>
      </c>
      <c r="AQ39" s="214"/>
      <c r="AR39" s="214"/>
      <c r="AS39" s="217"/>
    </row>
    <row r="40" spans="1:45" s="71" customFormat="1" ht="46.5" customHeight="1" x14ac:dyDescent="0.2">
      <c r="A40" s="207">
        <v>30</v>
      </c>
      <c r="B40" s="208">
        <v>3</v>
      </c>
      <c r="C40" s="209" t="s">
        <v>65</v>
      </c>
      <c r="D40" s="209" t="s">
        <v>176</v>
      </c>
      <c r="E40" s="210" t="s">
        <v>200</v>
      </c>
      <c r="F40" s="209" t="s">
        <v>201</v>
      </c>
      <c r="G40" s="210" t="s">
        <v>202</v>
      </c>
      <c r="H40" s="209" t="s">
        <v>203</v>
      </c>
      <c r="I40" s="209" t="s">
        <v>203</v>
      </c>
      <c r="J40" s="209" t="s">
        <v>204</v>
      </c>
      <c r="K40" s="210">
        <v>23</v>
      </c>
      <c r="L40" s="210"/>
      <c r="M40" s="210">
        <v>20</v>
      </c>
      <c r="N40" s="210" t="s">
        <v>86</v>
      </c>
      <c r="O40" s="213">
        <f t="shared" si="0"/>
        <v>14090</v>
      </c>
      <c r="P40" s="213">
        <v>5470</v>
      </c>
      <c r="Q40" s="213">
        <v>8620</v>
      </c>
      <c r="R40" s="213">
        <v>0</v>
      </c>
      <c r="S40" s="207">
        <v>1</v>
      </c>
      <c r="T40" s="214">
        <v>12</v>
      </c>
      <c r="U40" s="270">
        <f t="shared" si="1"/>
        <v>0</v>
      </c>
      <c r="V40" s="203">
        <f t="shared" si="2"/>
        <v>0</v>
      </c>
      <c r="W40" s="203">
        <v>0</v>
      </c>
      <c r="X40" s="203">
        <f t="shared" si="3"/>
        <v>0</v>
      </c>
      <c r="Y40" s="203">
        <v>0</v>
      </c>
      <c r="Z40" s="203">
        <f t="shared" si="4"/>
        <v>0</v>
      </c>
      <c r="AA40" s="203">
        <v>0</v>
      </c>
      <c r="AB40" s="203">
        <f t="shared" si="5"/>
        <v>0</v>
      </c>
      <c r="AC40" s="203">
        <v>0</v>
      </c>
      <c r="AD40" s="203">
        <f t="shared" si="6"/>
        <v>0</v>
      </c>
      <c r="AE40" s="203">
        <v>0</v>
      </c>
      <c r="AF40" s="203">
        <f t="shared" si="7"/>
        <v>0</v>
      </c>
      <c r="AG40" s="203">
        <v>0</v>
      </c>
      <c r="AH40" s="203">
        <f t="shared" si="8"/>
        <v>0</v>
      </c>
      <c r="AI40" s="203">
        <v>0</v>
      </c>
      <c r="AJ40" s="203">
        <f t="shared" si="9"/>
        <v>0</v>
      </c>
      <c r="AK40" s="203">
        <v>0</v>
      </c>
      <c r="AL40" s="203">
        <f t="shared" si="10"/>
        <v>0</v>
      </c>
      <c r="AM40" s="203">
        <f t="shared" si="11"/>
        <v>0</v>
      </c>
      <c r="AN40" s="215">
        <f t="shared" si="12"/>
        <v>0</v>
      </c>
      <c r="AO40" s="216">
        <f t="shared" si="13"/>
        <v>0</v>
      </c>
      <c r="AP40" s="208">
        <v>3</v>
      </c>
      <c r="AQ40" s="214"/>
      <c r="AR40" s="214"/>
      <c r="AS40" s="217"/>
    </row>
    <row r="41" spans="1:45" s="71" customFormat="1" ht="46.5" customHeight="1" x14ac:dyDescent="0.2">
      <c r="A41" s="207">
        <v>31</v>
      </c>
      <c r="B41" s="208">
        <v>3</v>
      </c>
      <c r="C41" s="209" t="s">
        <v>65</v>
      </c>
      <c r="D41" s="209" t="s">
        <v>176</v>
      </c>
      <c r="E41" s="210" t="s">
        <v>205</v>
      </c>
      <c r="F41" s="209" t="s">
        <v>206</v>
      </c>
      <c r="G41" s="210" t="s">
        <v>202</v>
      </c>
      <c r="H41" s="209" t="s">
        <v>203</v>
      </c>
      <c r="I41" s="209" t="s">
        <v>207</v>
      </c>
      <c r="J41" s="209"/>
      <c r="K41" s="210"/>
      <c r="L41" s="210"/>
      <c r="M41" s="210">
        <v>9</v>
      </c>
      <c r="N41" s="210" t="s">
        <v>82</v>
      </c>
      <c r="O41" s="213">
        <f t="shared" si="0"/>
        <v>5940</v>
      </c>
      <c r="P41" s="213">
        <v>5940</v>
      </c>
      <c r="Q41" s="213">
        <v>0</v>
      </c>
      <c r="R41" s="213">
        <v>0</v>
      </c>
      <c r="S41" s="207">
        <v>1</v>
      </c>
      <c r="T41" s="214">
        <v>12</v>
      </c>
      <c r="U41" s="270">
        <f t="shared" si="1"/>
        <v>0</v>
      </c>
      <c r="V41" s="203">
        <f t="shared" si="2"/>
        <v>0</v>
      </c>
      <c r="W41" s="203">
        <v>0</v>
      </c>
      <c r="X41" s="203">
        <f t="shared" si="3"/>
        <v>0</v>
      </c>
      <c r="Y41" s="203">
        <v>0</v>
      </c>
      <c r="Z41" s="203">
        <f t="shared" si="4"/>
        <v>0</v>
      </c>
      <c r="AA41" s="203">
        <v>0</v>
      </c>
      <c r="AB41" s="203">
        <f t="shared" si="5"/>
        <v>0</v>
      </c>
      <c r="AC41" s="203">
        <v>0</v>
      </c>
      <c r="AD41" s="203">
        <f t="shared" si="6"/>
        <v>0</v>
      </c>
      <c r="AE41" s="203">
        <v>0</v>
      </c>
      <c r="AF41" s="203">
        <f t="shared" si="7"/>
        <v>0</v>
      </c>
      <c r="AG41" s="203">
        <v>0</v>
      </c>
      <c r="AH41" s="203">
        <f t="shared" si="8"/>
        <v>0</v>
      </c>
      <c r="AI41" s="203">
        <v>0</v>
      </c>
      <c r="AJ41" s="203">
        <f t="shared" si="9"/>
        <v>0</v>
      </c>
      <c r="AK41" s="203">
        <v>0</v>
      </c>
      <c r="AL41" s="203">
        <f t="shared" si="10"/>
        <v>0</v>
      </c>
      <c r="AM41" s="203">
        <f t="shared" si="11"/>
        <v>0</v>
      </c>
      <c r="AN41" s="215">
        <f t="shared" si="12"/>
        <v>0</v>
      </c>
      <c r="AO41" s="216">
        <f t="shared" si="13"/>
        <v>0</v>
      </c>
      <c r="AP41" s="208">
        <v>3</v>
      </c>
      <c r="AQ41" s="214"/>
      <c r="AR41" s="214"/>
      <c r="AS41" s="217"/>
    </row>
    <row r="42" spans="1:45" s="71" customFormat="1" ht="46.5" customHeight="1" x14ac:dyDescent="0.2">
      <c r="A42" s="207">
        <v>32</v>
      </c>
      <c r="B42" s="208">
        <v>3</v>
      </c>
      <c r="C42" s="209" t="s">
        <v>65</v>
      </c>
      <c r="D42" s="209" t="s">
        <v>176</v>
      </c>
      <c r="E42" s="210" t="s">
        <v>208</v>
      </c>
      <c r="F42" s="209" t="s">
        <v>209</v>
      </c>
      <c r="G42" s="210" t="s">
        <v>210</v>
      </c>
      <c r="H42" s="209" t="s">
        <v>211</v>
      </c>
      <c r="I42" s="209" t="s">
        <v>211</v>
      </c>
      <c r="J42" s="209" t="s">
        <v>180</v>
      </c>
      <c r="K42" s="210"/>
      <c r="L42" s="210"/>
      <c r="M42" s="210">
        <v>27</v>
      </c>
      <c r="N42" s="210" t="s">
        <v>86</v>
      </c>
      <c r="O42" s="213">
        <f t="shared" si="0"/>
        <v>19500</v>
      </c>
      <c r="P42" s="213">
        <v>6500</v>
      </c>
      <c r="Q42" s="213">
        <v>13000</v>
      </c>
      <c r="R42" s="213">
        <v>0</v>
      </c>
      <c r="S42" s="207">
        <v>1</v>
      </c>
      <c r="T42" s="214">
        <v>12</v>
      </c>
      <c r="U42" s="270">
        <f t="shared" si="1"/>
        <v>0</v>
      </c>
      <c r="V42" s="203">
        <f t="shared" si="2"/>
        <v>0</v>
      </c>
      <c r="W42" s="203">
        <v>0</v>
      </c>
      <c r="X42" s="203">
        <f t="shared" si="3"/>
        <v>0</v>
      </c>
      <c r="Y42" s="203">
        <v>0</v>
      </c>
      <c r="Z42" s="203">
        <f t="shared" si="4"/>
        <v>0</v>
      </c>
      <c r="AA42" s="203">
        <v>0</v>
      </c>
      <c r="AB42" s="203">
        <f t="shared" si="5"/>
        <v>0</v>
      </c>
      <c r="AC42" s="203">
        <v>0</v>
      </c>
      <c r="AD42" s="203">
        <f t="shared" si="6"/>
        <v>0</v>
      </c>
      <c r="AE42" s="203">
        <v>0</v>
      </c>
      <c r="AF42" s="203">
        <f t="shared" si="7"/>
        <v>0</v>
      </c>
      <c r="AG42" s="203">
        <v>0</v>
      </c>
      <c r="AH42" s="203">
        <f t="shared" si="8"/>
        <v>0</v>
      </c>
      <c r="AI42" s="203">
        <v>0</v>
      </c>
      <c r="AJ42" s="203">
        <f t="shared" si="9"/>
        <v>0</v>
      </c>
      <c r="AK42" s="203">
        <v>0</v>
      </c>
      <c r="AL42" s="203">
        <f t="shared" si="10"/>
        <v>0</v>
      </c>
      <c r="AM42" s="203">
        <f t="shared" si="11"/>
        <v>0</v>
      </c>
      <c r="AN42" s="215">
        <f t="shared" si="12"/>
        <v>0</v>
      </c>
      <c r="AO42" s="216">
        <f t="shared" si="13"/>
        <v>0</v>
      </c>
      <c r="AP42" s="208">
        <v>3</v>
      </c>
      <c r="AQ42" s="214"/>
      <c r="AR42" s="214"/>
      <c r="AS42" s="217"/>
    </row>
    <row r="43" spans="1:45" s="71" customFormat="1" ht="46.5" customHeight="1" x14ac:dyDescent="0.2">
      <c r="A43" s="207">
        <v>33</v>
      </c>
      <c r="B43" s="208">
        <v>3</v>
      </c>
      <c r="C43" s="209" t="s">
        <v>65</v>
      </c>
      <c r="D43" s="209" t="s">
        <v>176</v>
      </c>
      <c r="E43" s="210" t="s">
        <v>212</v>
      </c>
      <c r="F43" s="209" t="s">
        <v>213</v>
      </c>
      <c r="G43" s="210" t="s">
        <v>121</v>
      </c>
      <c r="H43" s="209" t="s">
        <v>214</v>
      </c>
      <c r="I43" s="209" t="s">
        <v>214</v>
      </c>
      <c r="J43" s="209" t="s">
        <v>215</v>
      </c>
      <c r="K43" s="210"/>
      <c r="L43" s="210"/>
      <c r="M43" s="210">
        <v>11</v>
      </c>
      <c r="N43" s="210" t="s">
        <v>82</v>
      </c>
      <c r="O43" s="213">
        <f t="shared" ref="O43:O74" si="14">SUM(P43:R43)</f>
        <v>3000</v>
      </c>
      <c r="P43" s="213">
        <v>3000</v>
      </c>
      <c r="Q43" s="213">
        <v>0</v>
      </c>
      <c r="R43" s="213">
        <v>0</v>
      </c>
      <c r="S43" s="207">
        <v>1</v>
      </c>
      <c r="T43" s="214">
        <v>12</v>
      </c>
      <c r="U43" s="270">
        <f t="shared" ref="U43:U74" si="15">E$1</f>
        <v>0</v>
      </c>
      <c r="V43" s="203">
        <f t="shared" ref="V43:V74" si="16">U43*O43</f>
        <v>0</v>
      </c>
      <c r="W43" s="203">
        <v>0</v>
      </c>
      <c r="X43" s="203">
        <f t="shared" si="3"/>
        <v>0</v>
      </c>
      <c r="Y43" s="203">
        <v>0</v>
      </c>
      <c r="Z43" s="203">
        <f t="shared" ref="Z43:Z65" si="17">Y43*T43*M43</f>
        <v>0</v>
      </c>
      <c r="AA43" s="203">
        <v>0</v>
      </c>
      <c r="AB43" s="203">
        <f t="shared" ref="AB43:AB65" si="18">AA43*T43*M43</f>
        <v>0</v>
      </c>
      <c r="AC43" s="203">
        <v>0</v>
      </c>
      <c r="AD43" s="203">
        <f t="shared" ref="AD43:AD74" si="19">AC43*O43/1000</f>
        <v>0</v>
      </c>
      <c r="AE43" s="203">
        <v>0</v>
      </c>
      <c r="AF43" s="203">
        <f t="shared" ref="AF43:AF74" si="20">AE43*O43</f>
        <v>0</v>
      </c>
      <c r="AG43" s="203">
        <v>0</v>
      </c>
      <c r="AH43" s="203">
        <f t="shared" ref="AH43:AH74" si="21">AG43*P43</f>
        <v>0</v>
      </c>
      <c r="AI43" s="203">
        <v>0</v>
      </c>
      <c r="AJ43" s="203">
        <f t="shared" ref="AJ43:AJ74" si="22">AI43*Q43</f>
        <v>0</v>
      </c>
      <c r="AK43" s="203">
        <v>0</v>
      </c>
      <c r="AL43" s="203">
        <f t="shared" ref="AL43:AL74" si="23">AK43*R43</f>
        <v>0</v>
      </c>
      <c r="AM43" s="203">
        <f t="shared" ref="AM43:AM74" si="24">AL43+AJ43+AH43+AF43+AD43+AB43+Z43+X43+V43</f>
        <v>0</v>
      </c>
      <c r="AN43" s="215">
        <f t="shared" ref="AN43:AN74" si="25">AM43*0.23</f>
        <v>0</v>
      </c>
      <c r="AO43" s="216">
        <f t="shared" ref="AO43:AO74" si="26">AM43+AN43</f>
        <v>0</v>
      </c>
      <c r="AP43" s="208">
        <v>3</v>
      </c>
      <c r="AQ43" s="214"/>
      <c r="AR43" s="214"/>
      <c r="AS43" s="217"/>
    </row>
    <row r="44" spans="1:45" s="71" customFormat="1" ht="46.5" customHeight="1" x14ac:dyDescent="0.2">
      <c r="A44" s="207">
        <v>34</v>
      </c>
      <c r="B44" s="208">
        <v>3</v>
      </c>
      <c r="C44" s="209" t="s">
        <v>65</v>
      </c>
      <c r="D44" s="209" t="s">
        <v>216</v>
      </c>
      <c r="E44" s="210" t="s">
        <v>217</v>
      </c>
      <c r="F44" s="209" t="s">
        <v>218</v>
      </c>
      <c r="G44" s="210" t="s">
        <v>219</v>
      </c>
      <c r="H44" s="209" t="s">
        <v>220</v>
      </c>
      <c r="I44" s="209" t="s">
        <v>220</v>
      </c>
      <c r="J44" s="209" t="s">
        <v>221</v>
      </c>
      <c r="K44" s="210">
        <v>1</v>
      </c>
      <c r="L44" s="210"/>
      <c r="M44" s="210">
        <v>17</v>
      </c>
      <c r="N44" s="210" t="s">
        <v>82</v>
      </c>
      <c r="O44" s="213">
        <f t="shared" si="14"/>
        <v>37090</v>
      </c>
      <c r="P44" s="213">
        <v>37090</v>
      </c>
      <c r="Q44" s="213">
        <v>0</v>
      </c>
      <c r="R44" s="213">
        <v>0</v>
      </c>
      <c r="S44" s="207">
        <v>1</v>
      </c>
      <c r="T44" s="214">
        <v>12</v>
      </c>
      <c r="U44" s="270">
        <f t="shared" si="15"/>
        <v>0</v>
      </c>
      <c r="V44" s="203">
        <f t="shared" si="16"/>
        <v>0</v>
      </c>
      <c r="W44" s="203">
        <v>0</v>
      </c>
      <c r="X44" s="203">
        <f t="shared" si="3"/>
        <v>0</v>
      </c>
      <c r="Y44" s="203">
        <v>0</v>
      </c>
      <c r="Z44" s="203">
        <f t="shared" si="17"/>
        <v>0</v>
      </c>
      <c r="AA44" s="203">
        <v>0</v>
      </c>
      <c r="AB44" s="203">
        <f t="shared" si="18"/>
        <v>0</v>
      </c>
      <c r="AC44" s="203">
        <v>0</v>
      </c>
      <c r="AD44" s="203">
        <f t="shared" si="19"/>
        <v>0</v>
      </c>
      <c r="AE44" s="203">
        <v>0</v>
      </c>
      <c r="AF44" s="203">
        <f t="shared" si="20"/>
        <v>0</v>
      </c>
      <c r="AG44" s="203">
        <v>0</v>
      </c>
      <c r="AH44" s="203">
        <f t="shared" si="21"/>
        <v>0</v>
      </c>
      <c r="AI44" s="203">
        <v>0</v>
      </c>
      <c r="AJ44" s="203">
        <f t="shared" si="22"/>
        <v>0</v>
      </c>
      <c r="AK44" s="203">
        <v>0</v>
      </c>
      <c r="AL44" s="203">
        <f t="shared" si="23"/>
        <v>0</v>
      </c>
      <c r="AM44" s="203">
        <f t="shared" si="24"/>
        <v>0</v>
      </c>
      <c r="AN44" s="215">
        <f t="shared" si="25"/>
        <v>0</v>
      </c>
      <c r="AO44" s="216">
        <f t="shared" si="26"/>
        <v>0</v>
      </c>
      <c r="AP44" s="208">
        <v>3</v>
      </c>
      <c r="AQ44" s="214"/>
      <c r="AR44" s="214"/>
      <c r="AS44" s="217"/>
    </row>
    <row r="45" spans="1:45" s="71" customFormat="1" ht="46.5" customHeight="1" x14ac:dyDescent="0.2">
      <c r="A45" s="207">
        <v>35</v>
      </c>
      <c r="B45" s="208">
        <v>3</v>
      </c>
      <c r="C45" s="209" t="s">
        <v>65</v>
      </c>
      <c r="D45" s="209" t="s">
        <v>216</v>
      </c>
      <c r="E45" s="210" t="s">
        <v>222</v>
      </c>
      <c r="F45" s="209" t="s">
        <v>223</v>
      </c>
      <c r="G45" s="210" t="s">
        <v>99</v>
      </c>
      <c r="H45" s="209" t="s">
        <v>100</v>
      </c>
      <c r="I45" s="209" t="s">
        <v>224</v>
      </c>
      <c r="J45" s="209" t="s">
        <v>225</v>
      </c>
      <c r="K45" s="210"/>
      <c r="L45" s="210"/>
      <c r="M45" s="210">
        <v>1</v>
      </c>
      <c r="N45" s="210" t="s">
        <v>63</v>
      </c>
      <c r="O45" s="213">
        <f t="shared" si="14"/>
        <v>100</v>
      </c>
      <c r="P45" s="213">
        <v>100</v>
      </c>
      <c r="Q45" s="213">
        <v>0</v>
      </c>
      <c r="R45" s="213">
        <v>0</v>
      </c>
      <c r="S45" s="207">
        <v>1</v>
      </c>
      <c r="T45" s="214">
        <v>12</v>
      </c>
      <c r="U45" s="270">
        <f t="shared" si="15"/>
        <v>0</v>
      </c>
      <c r="V45" s="203">
        <f t="shared" si="16"/>
        <v>0</v>
      </c>
      <c r="W45" s="203">
        <v>0</v>
      </c>
      <c r="X45" s="203">
        <f t="shared" si="3"/>
        <v>0</v>
      </c>
      <c r="Y45" s="203">
        <v>0</v>
      </c>
      <c r="Z45" s="203">
        <f t="shared" si="17"/>
        <v>0</v>
      </c>
      <c r="AA45" s="203">
        <v>0</v>
      </c>
      <c r="AB45" s="203">
        <f t="shared" si="18"/>
        <v>0</v>
      </c>
      <c r="AC45" s="203">
        <v>0</v>
      </c>
      <c r="AD45" s="203">
        <f t="shared" si="19"/>
        <v>0</v>
      </c>
      <c r="AE45" s="203">
        <v>0</v>
      </c>
      <c r="AF45" s="203">
        <f t="shared" si="20"/>
        <v>0</v>
      </c>
      <c r="AG45" s="203">
        <v>0</v>
      </c>
      <c r="AH45" s="203">
        <f t="shared" si="21"/>
        <v>0</v>
      </c>
      <c r="AI45" s="203">
        <v>0</v>
      </c>
      <c r="AJ45" s="203">
        <f t="shared" si="22"/>
        <v>0</v>
      </c>
      <c r="AK45" s="203">
        <v>0</v>
      </c>
      <c r="AL45" s="203">
        <f t="shared" si="23"/>
        <v>0</v>
      </c>
      <c r="AM45" s="203">
        <f t="shared" si="24"/>
        <v>0</v>
      </c>
      <c r="AN45" s="215">
        <f t="shared" si="25"/>
        <v>0</v>
      </c>
      <c r="AO45" s="216">
        <f t="shared" si="26"/>
        <v>0</v>
      </c>
      <c r="AP45" s="208">
        <v>3</v>
      </c>
      <c r="AQ45" s="214"/>
      <c r="AR45" s="214"/>
      <c r="AS45" s="217"/>
    </row>
    <row r="46" spans="1:45" s="71" customFormat="1" ht="46.5" customHeight="1" x14ac:dyDescent="0.2">
      <c r="A46" s="207">
        <v>36</v>
      </c>
      <c r="B46" s="208">
        <v>3</v>
      </c>
      <c r="C46" s="209" t="s">
        <v>65</v>
      </c>
      <c r="D46" s="209" t="s">
        <v>216</v>
      </c>
      <c r="E46" s="210" t="s">
        <v>226</v>
      </c>
      <c r="F46" s="209" t="s">
        <v>227</v>
      </c>
      <c r="G46" s="210" t="s">
        <v>228</v>
      </c>
      <c r="H46" s="209" t="s">
        <v>229</v>
      </c>
      <c r="I46" s="209" t="s">
        <v>229</v>
      </c>
      <c r="J46" s="209" t="s">
        <v>230</v>
      </c>
      <c r="K46" s="210"/>
      <c r="L46" s="210"/>
      <c r="M46" s="210">
        <v>1</v>
      </c>
      <c r="N46" s="210" t="s">
        <v>82</v>
      </c>
      <c r="O46" s="213">
        <f t="shared" si="14"/>
        <v>2100</v>
      </c>
      <c r="P46" s="213">
        <v>2100</v>
      </c>
      <c r="Q46" s="213">
        <v>0</v>
      </c>
      <c r="R46" s="213">
        <v>0</v>
      </c>
      <c r="S46" s="207">
        <v>1</v>
      </c>
      <c r="T46" s="214">
        <v>12</v>
      </c>
      <c r="U46" s="270">
        <f t="shared" si="15"/>
        <v>0</v>
      </c>
      <c r="V46" s="203">
        <f t="shared" si="16"/>
        <v>0</v>
      </c>
      <c r="W46" s="203">
        <v>0</v>
      </c>
      <c r="X46" s="203">
        <f t="shared" si="3"/>
        <v>0</v>
      </c>
      <c r="Y46" s="203">
        <v>0</v>
      </c>
      <c r="Z46" s="203">
        <f t="shared" si="17"/>
        <v>0</v>
      </c>
      <c r="AA46" s="203">
        <v>0</v>
      </c>
      <c r="AB46" s="203">
        <f t="shared" si="18"/>
        <v>0</v>
      </c>
      <c r="AC46" s="203">
        <v>0</v>
      </c>
      <c r="AD46" s="203">
        <f t="shared" si="19"/>
        <v>0</v>
      </c>
      <c r="AE46" s="203">
        <v>0</v>
      </c>
      <c r="AF46" s="203">
        <f t="shared" si="20"/>
        <v>0</v>
      </c>
      <c r="AG46" s="203">
        <v>0</v>
      </c>
      <c r="AH46" s="203">
        <f t="shared" si="21"/>
        <v>0</v>
      </c>
      <c r="AI46" s="203">
        <v>0</v>
      </c>
      <c r="AJ46" s="203">
        <f t="shared" si="22"/>
        <v>0</v>
      </c>
      <c r="AK46" s="203">
        <v>0</v>
      </c>
      <c r="AL46" s="203">
        <f t="shared" si="23"/>
        <v>0</v>
      </c>
      <c r="AM46" s="203">
        <f t="shared" si="24"/>
        <v>0</v>
      </c>
      <c r="AN46" s="215">
        <f t="shared" si="25"/>
        <v>0</v>
      </c>
      <c r="AO46" s="216">
        <f t="shared" si="26"/>
        <v>0</v>
      </c>
      <c r="AP46" s="208">
        <v>3</v>
      </c>
      <c r="AQ46" s="214"/>
      <c r="AR46" s="214"/>
      <c r="AS46" s="217"/>
    </row>
    <row r="47" spans="1:45" s="71" customFormat="1" ht="46.5" customHeight="1" x14ac:dyDescent="0.2">
      <c r="A47" s="207">
        <v>37</v>
      </c>
      <c r="B47" s="208">
        <v>3</v>
      </c>
      <c r="C47" s="209" t="s">
        <v>65</v>
      </c>
      <c r="D47" s="209" t="s">
        <v>216</v>
      </c>
      <c r="E47" s="210" t="s">
        <v>231</v>
      </c>
      <c r="F47" s="209" t="s">
        <v>232</v>
      </c>
      <c r="G47" s="210" t="s">
        <v>233</v>
      </c>
      <c r="H47" s="209" t="s">
        <v>234</v>
      </c>
      <c r="I47" s="209" t="s">
        <v>234</v>
      </c>
      <c r="J47" s="209" t="s">
        <v>235</v>
      </c>
      <c r="K47" s="210"/>
      <c r="L47" s="210"/>
      <c r="M47" s="210">
        <v>2</v>
      </c>
      <c r="N47" s="210" t="s">
        <v>82</v>
      </c>
      <c r="O47" s="213">
        <f t="shared" si="14"/>
        <v>2200</v>
      </c>
      <c r="P47" s="213">
        <v>2200</v>
      </c>
      <c r="Q47" s="213">
        <v>0</v>
      </c>
      <c r="R47" s="213">
        <v>0</v>
      </c>
      <c r="S47" s="207">
        <v>1</v>
      </c>
      <c r="T47" s="214">
        <v>12</v>
      </c>
      <c r="U47" s="270">
        <f t="shared" si="15"/>
        <v>0</v>
      </c>
      <c r="V47" s="203">
        <f t="shared" si="16"/>
        <v>0</v>
      </c>
      <c r="W47" s="203">
        <v>0</v>
      </c>
      <c r="X47" s="203">
        <f t="shared" si="3"/>
        <v>0</v>
      </c>
      <c r="Y47" s="203">
        <v>0</v>
      </c>
      <c r="Z47" s="203">
        <f t="shared" si="17"/>
        <v>0</v>
      </c>
      <c r="AA47" s="203">
        <v>0</v>
      </c>
      <c r="AB47" s="203">
        <f t="shared" si="18"/>
        <v>0</v>
      </c>
      <c r="AC47" s="203">
        <v>0</v>
      </c>
      <c r="AD47" s="203">
        <f t="shared" si="19"/>
        <v>0</v>
      </c>
      <c r="AE47" s="203">
        <v>0</v>
      </c>
      <c r="AF47" s="203">
        <f t="shared" si="20"/>
        <v>0</v>
      </c>
      <c r="AG47" s="203">
        <v>0</v>
      </c>
      <c r="AH47" s="203">
        <f t="shared" si="21"/>
        <v>0</v>
      </c>
      <c r="AI47" s="203">
        <v>0</v>
      </c>
      <c r="AJ47" s="203">
        <f t="shared" si="22"/>
        <v>0</v>
      </c>
      <c r="AK47" s="203">
        <v>0</v>
      </c>
      <c r="AL47" s="203">
        <f t="shared" si="23"/>
        <v>0</v>
      </c>
      <c r="AM47" s="203">
        <f t="shared" si="24"/>
        <v>0</v>
      </c>
      <c r="AN47" s="215">
        <f t="shared" si="25"/>
        <v>0</v>
      </c>
      <c r="AO47" s="216">
        <f t="shared" si="26"/>
        <v>0</v>
      </c>
      <c r="AP47" s="208">
        <v>3</v>
      </c>
      <c r="AQ47" s="214"/>
      <c r="AR47" s="214"/>
      <c r="AS47" s="217"/>
    </row>
    <row r="48" spans="1:45" s="71" customFormat="1" ht="46.5" customHeight="1" x14ac:dyDescent="0.2">
      <c r="A48" s="207">
        <v>38</v>
      </c>
      <c r="B48" s="208">
        <v>3</v>
      </c>
      <c r="C48" s="209" t="s">
        <v>65</v>
      </c>
      <c r="D48" s="209" t="s">
        <v>216</v>
      </c>
      <c r="E48" s="210" t="s">
        <v>236</v>
      </c>
      <c r="F48" s="209" t="s">
        <v>237</v>
      </c>
      <c r="G48" s="210" t="s">
        <v>238</v>
      </c>
      <c r="H48" s="209" t="s">
        <v>239</v>
      </c>
      <c r="I48" s="209" t="s">
        <v>239</v>
      </c>
      <c r="J48" s="209" t="s">
        <v>240</v>
      </c>
      <c r="K48" s="210"/>
      <c r="L48" s="210"/>
      <c r="M48" s="210">
        <v>4</v>
      </c>
      <c r="N48" s="210" t="s">
        <v>82</v>
      </c>
      <c r="O48" s="213">
        <f t="shared" si="14"/>
        <v>4300</v>
      </c>
      <c r="P48" s="213">
        <v>4300</v>
      </c>
      <c r="Q48" s="213">
        <v>0</v>
      </c>
      <c r="R48" s="213">
        <v>0</v>
      </c>
      <c r="S48" s="207">
        <v>1</v>
      </c>
      <c r="T48" s="214">
        <v>12</v>
      </c>
      <c r="U48" s="270">
        <f t="shared" si="15"/>
        <v>0</v>
      </c>
      <c r="V48" s="203">
        <f t="shared" si="16"/>
        <v>0</v>
      </c>
      <c r="W48" s="203">
        <v>0</v>
      </c>
      <c r="X48" s="203">
        <f t="shared" si="3"/>
        <v>0</v>
      </c>
      <c r="Y48" s="203">
        <v>0</v>
      </c>
      <c r="Z48" s="203">
        <f t="shared" si="17"/>
        <v>0</v>
      </c>
      <c r="AA48" s="203">
        <v>0</v>
      </c>
      <c r="AB48" s="203">
        <f t="shared" si="18"/>
        <v>0</v>
      </c>
      <c r="AC48" s="203">
        <v>0</v>
      </c>
      <c r="AD48" s="203">
        <f t="shared" si="19"/>
        <v>0</v>
      </c>
      <c r="AE48" s="203">
        <v>0</v>
      </c>
      <c r="AF48" s="203">
        <f t="shared" si="20"/>
        <v>0</v>
      </c>
      <c r="AG48" s="203">
        <v>0</v>
      </c>
      <c r="AH48" s="203">
        <f t="shared" si="21"/>
        <v>0</v>
      </c>
      <c r="AI48" s="203">
        <v>0</v>
      </c>
      <c r="AJ48" s="203">
        <f t="shared" si="22"/>
        <v>0</v>
      </c>
      <c r="AK48" s="203">
        <v>0</v>
      </c>
      <c r="AL48" s="203">
        <f t="shared" si="23"/>
        <v>0</v>
      </c>
      <c r="AM48" s="203">
        <f t="shared" si="24"/>
        <v>0</v>
      </c>
      <c r="AN48" s="215">
        <f t="shared" si="25"/>
        <v>0</v>
      </c>
      <c r="AO48" s="216">
        <f t="shared" si="26"/>
        <v>0</v>
      </c>
      <c r="AP48" s="208">
        <v>3</v>
      </c>
      <c r="AQ48" s="214"/>
      <c r="AR48" s="214"/>
      <c r="AS48" s="217"/>
    </row>
    <row r="49" spans="1:45" s="71" customFormat="1" ht="46.5" customHeight="1" x14ac:dyDescent="0.2">
      <c r="A49" s="207">
        <v>39</v>
      </c>
      <c r="B49" s="208">
        <v>3</v>
      </c>
      <c r="C49" s="209" t="s">
        <v>65</v>
      </c>
      <c r="D49" s="209" t="s">
        <v>216</v>
      </c>
      <c r="E49" s="210" t="s">
        <v>241</v>
      </c>
      <c r="F49" s="209" t="s">
        <v>242</v>
      </c>
      <c r="G49" s="210" t="s">
        <v>238</v>
      </c>
      <c r="H49" s="209" t="s">
        <v>239</v>
      </c>
      <c r="I49" s="209" t="s">
        <v>239</v>
      </c>
      <c r="J49" s="209" t="s">
        <v>243</v>
      </c>
      <c r="K49" s="210"/>
      <c r="L49" s="210"/>
      <c r="M49" s="210">
        <v>4</v>
      </c>
      <c r="N49" s="210" t="s">
        <v>82</v>
      </c>
      <c r="O49" s="213">
        <f t="shared" si="14"/>
        <v>4100</v>
      </c>
      <c r="P49" s="213">
        <v>4100</v>
      </c>
      <c r="Q49" s="213">
        <v>0</v>
      </c>
      <c r="R49" s="213">
        <v>0</v>
      </c>
      <c r="S49" s="207">
        <v>1</v>
      </c>
      <c r="T49" s="214">
        <v>12</v>
      </c>
      <c r="U49" s="270">
        <f t="shared" si="15"/>
        <v>0</v>
      </c>
      <c r="V49" s="203">
        <f t="shared" si="16"/>
        <v>0</v>
      </c>
      <c r="W49" s="203">
        <v>0</v>
      </c>
      <c r="X49" s="203">
        <f t="shared" si="3"/>
        <v>0</v>
      </c>
      <c r="Y49" s="203">
        <v>0</v>
      </c>
      <c r="Z49" s="203">
        <f t="shared" si="17"/>
        <v>0</v>
      </c>
      <c r="AA49" s="203">
        <v>0</v>
      </c>
      <c r="AB49" s="203">
        <f t="shared" si="18"/>
        <v>0</v>
      </c>
      <c r="AC49" s="203">
        <v>0</v>
      </c>
      <c r="AD49" s="203">
        <f t="shared" si="19"/>
        <v>0</v>
      </c>
      <c r="AE49" s="203">
        <v>0</v>
      </c>
      <c r="AF49" s="203">
        <f t="shared" si="20"/>
        <v>0</v>
      </c>
      <c r="AG49" s="203">
        <v>0</v>
      </c>
      <c r="AH49" s="203">
        <f t="shared" si="21"/>
        <v>0</v>
      </c>
      <c r="AI49" s="203">
        <v>0</v>
      </c>
      <c r="AJ49" s="203">
        <f t="shared" si="22"/>
        <v>0</v>
      </c>
      <c r="AK49" s="203">
        <v>0</v>
      </c>
      <c r="AL49" s="203">
        <f t="shared" si="23"/>
        <v>0</v>
      </c>
      <c r="AM49" s="203">
        <f t="shared" si="24"/>
        <v>0</v>
      </c>
      <c r="AN49" s="215">
        <f t="shared" si="25"/>
        <v>0</v>
      </c>
      <c r="AO49" s="216">
        <f t="shared" si="26"/>
        <v>0</v>
      </c>
      <c r="AP49" s="208">
        <v>3</v>
      </c>
      <c r="AQ49" s="214"/>
      <c r="AR49" s="214"/>
      <c r="AS49" s="217"/>
    </row>
    <row r="50" spans="1:45" s="71" customFormat="1" ht="46.5" customHeight="1" x14ac:dyDescent="0.2">
      <c r="A50" s="207">
        <v>40</v>
      </c>
      <c r="B50" s="208">
        <v>3</v>
      </c>
      <c r="C50" s="209" t="s">
        <v>65</v>
      </c>
      <c r="D50" s="209" t="s">
        <v>216</v>
      </c>
      <c r="E50" s="210" t="s">
        <v>244</v>
      </c>
      <c r="F50" s="209" t="s">
        <v>151</v>
      </c>
      <c r="G50" s="210" t="s">
        <v>233</v>
      </c>
      <c r="H50" s="209" t="s">
        <v>245</v>
      </c>
      <c r="I50" s="209" t="s">
        <v>245</v>
      </c>
      <c r="J50" s="209" t="s">
        <v>246</v>
      </c>
      <c r="K50" s="210"/>
      <c r="L50" s="210"/>
      <c r="M50" s="210">
        <v>1</v>
      </c>
      <c r="N50" s="210" t="s">
        <v>82</v>
      </c>
      <c r="O50" s="213">
        <f t="shared" si="14"/>
        <v>2900</v>
      </c>
      <c r="P50" s="213">
        <v>2900</v>
      </c>
      <c r="Q50" s="213">
        <v>0</v>
      </c>
      <c r="R50" s="213">
        <v>0</v>
      </c>
      <c r="S50" s="207">
        <v>1</v>
      </c>
      <c r="T50" s="214">
        <v>12</v>
      </c>
      <c r="U50" s="270">
        <f t="shared" si="15"/>
        <v>0</v>
      </c>
      <c r="V50" s="203">
        <f t="shared" si="16"/>
        <v>0</v>
      </c>
      <c r="W50" s="203">
        <v>0</v>
      </c>
      <c r="X50" s="203">
        <f t="shared" si="3"/>
        <v>0</v>
      </c>
      <c r="Y50" s="203">
        <v>0</v>
      </c>
      <c r="Z50" s="203">
        <f t="shared" si="17"/>
        <v>0</v>
      </c>
      <c r="AA50" s="203">
        <v>0</v>
      </c>
      <c r="AB50" s="203">
        <f t="shared" si="18"/>
        <v>0</v>
      </c>
      <c r="AC50" s="203">
        <v>0</v>
      </c>
      <c r="AD50" s="203">
        <f t="shared" si="19"/>
        <v>0</v>
      </c>
      <c r="AE50" s="203">
        <v>0</v>
      </c>
      <c r="AF50" s="203">
        <f t="shared" si="20"/>
        <v>0</v>
      </c>
      <c r="AG50" s="203">
        <v>0</v>
      </c>
      <c r="AH50" s="203">
        <f t="shared" si="21"/>
        <v>0</v>
      </c>
      <c r="AI50" s="203">
        <v>0</v>
      </c>
      <c r="AJ50" s="203">
        <f t="shared" si="22"/>
        <v>0</v>
      </c>
      <c r="AK50" s="203">
        <v>0</v>
      </c>
      <c r="AL50" s="203">
        <f t="shared" si="23"/>
        <v>0</v>
      </c>
      <c r="AM50" s="203">
        <f t="shared" si="24"/>
        <v>0</v>
      </c>
      <c r="AN50" s="215">
        <f t="shared" si="25"/>
        <v>0</v>
      </c>
      <c r="AO50" s="216">
        <f t="shared" si="26"/>
        <v>0</v>
      </c>
      <c r="AP50" s="208">
        <v>3</v>
      </c>
      <c r="AQ50" s="214"/>
      <c r="AR50" s="214"/>
      <c r="AS50" s="217"/>
    </row>
    <row r="51" spans="1:45" s="71" customFormat="1" ht="46.5" customHeight="1" x14ac:dyDescent="0.2">
      <c r="A51" s="207">
        <v>41</v>
      </c>
      <c r="B51" s="208">
        <v>3</v>
      </c>
      <c r="C51" s="209" t="s">
        <v>65</v>
      </c>
      <c r="D51" s="209" t="s">
        <v>216</v>
      </c>
      <c r="E51" s="210" t="s">
        <v>247</v>
      </c>
      <c r="F51" s="209" t="s">
        <v>151</v>
      </c>
      <c r="G51" s="210" t="s">
        <v>248</v>
      </c>
      <c r="H51" s="209" t="s">
        <v>249</v>
      </c>
      <c r="I51" s="209" t="s">
        <v>249</v>
      </c>
      <c r="J51" s="209" t="s">
        <v>185</v>
      </c>
      <c r="K51" s="210"/>
      <c r="L51" s="210"/>
      <c r="M51" s="210">
        <v>2</v>
      </c>
      <c r="N51" s="210" t="s">
        <v>82</v>
      </c>
      <c r="O51" s="213">
        <f t="shared" si="14"/>
        <v>2200</v>
      </c>
      <c r="P51" s="213">
        <v>2200</v>
      </c>
      <c r="Q51" s="213">
        <v>0</v>
      </c>
      <c r="R51" s="213">
        <v>0</v>
      </c>
      <c r="S51" s="207">
        <v>1</v>
      </c>
      <c r="T51" s="214">
        <v>12</v>
      </c>
      <c r="U51" s="270">
        <f t="shared" si="15"/>
        <v>0</v>
      </c>
      <c r="V51" s="203">
        <f t="shared" si="16"/>
        <v>0</v>
      </c>
      <c r="W51" s="203">
        <v>0</v>
      </c>
      <c r="X51" s="203">
        <f t="shared" si="3"/>
        <v>0</v>
      </c>
      <c r="Y51" s="203">
        <v>0</v>
      </c>
      <c r="Z51" s="203">
        <f t="shared" si="17"/>
        <v>0</v>
      </c>
      <c r="AA51" s="203">
        <v>0</v>
      </c>
      <c r="AB51" s="203">
        <f t="shared" si="18"/>
        <v>0</v>
      </c>
      <c r="AC51" s="203">
        <v>0</v>
      </c>
      <c r="AD51" s="203">
        <f t="shared" si="19"/>
        <v>0</v>
      </c>
      <c r="AE51" s="203">
        <v>0</v>
      </c>
      <c r="AF51" s="203">
        <f t="shared" si="20"/>
        <v>0</v>
      </c>
      <c r="AG51" s="203">
        <v>0</v>
      </c>
      <c r="AH51" s="203">
        <f t="shared" si="21"/>
        <v>0</v>
      </c>
      <c r="AI51" s="203">
        <v>0</v>
      </c>
      <c r="AJ51" s="203">
        <f t="shared" si="22"/>
        <v>0</v>
      </c>
      <c r="AK51" s="203">
        <v>0</v>
      </c>
      <c r="AL51" s="203">
        <f t="shared" si="23"/>
        <v>0</v>
      </c>
      <c r="AM51" s="203">
        <f t="shared" si="24"/>
        <v>0</v>
      </c>
      <c r="AN51" s="215">
        <f t="shared" si="25"/>
        <v>0</v>
      </c>
      <c r="AO51" s="216">
        <f t="shared" si="26"/>
        <v>0</v>
      </c>
      <c r="AP51" s="208">
        <v>3</v>
      </c>
      <c r="AQ51" s="214"/>
      <c r="AR51" s="214"/>
      <c r="AS51" s="217"/>
    </row>
    <row r="52" spans="1:45" s="71" customFormat="1" ht="46.5" customHeight="1" x14ac:dyDescent="0.2">
      <c r="A52" s="207">
        <v>42</v>
      </c>
      <c r="B52" s="208">
        <v>3</v>
      </c>
      <c r="C52" s="209" t="s">
        <v>65</v>
      </c>
      <c r="D52" s="209" t="s">
        <v>216</v>
      </c>
      <c r="E52" s="210" t="s">
        <v>250</v>
      </c>
      <c r="F52" s="209" t="s">
        <v>151</v>
      </c>
      <c r="G52" s="210" t="s">
        <v>99</v>
      </c>
      <c r="H52" s="209" t="s">
        <v>100</v>
      </c>
      <c r="I52" s="209" t="s">
        <v>100</v>
      </c>
      <c r="J52" s="209" t="s">
        <v>251</v>
      </c>
      <c r="K52" s="210"/>
      <c r="L52" s="210"/>
      <c r="M52" s="210">
        <v>7</v>
      </c>
      <c r="N52" s="210" t="s">
        <v>82</v>
      </c>
      <c r="O52" s="213">
        <f t="shared" si="14"/>
        <v>9300</v>
      </c>
      <c r="P52" s="213">
        <v>9300</v>
      </c>
      <c r="Q52" s="213">
        <v>0</v>
      </c>
      <c r="R52" s="213">
        <v>0</v>
      </c>
      <c r="S52" s="207">
        <v>1</v>
      </c>
      <c r="T52" s="214">
        <v>12</v>
      </c>
      <c r="U52" s="270">
        <f t="shared" si="15"/>
        <v>0</v>
      </c>
      <c r="V52" s="203">
        <f t="shared" si="16"/>
        <v>0</v>
      </c>
      <c r="W52" s="203">
        <v>0</v>
      </c>
      <c r="X52" s="203">
        <f t="shared" si="3"/>
        <v>0</v>
      </c>
      <c r="Y52" s="203">
        <v>0</v>
      </c>
      <c r="Z52" s="203">
        <f t="shared" si="17"/>
        <v>0</v>
      </c>
      <c r="AA52" s="203">
        <v>0</v>
      </c>
      <c r="AB52" s="203">
        <f t="shared" si="18"/>
        <v>0</v>
      </c>
      <c r="AC52" s="203">
        <v>0</v>
      </c>
      <c r="AD52" s="203">
        <f t="shared" si="19"/>
        <v>0</v>
      </c>
      <c r="AE52" s="203">
        <v>0</v>
      </c>
      <c r="AF52" s="203">
        <f t="shared" si="20"/>
        <v>0</v>
      </c>
      <c r="AG52" s="203">
        <v>0</v>
      </c>
      <c r="AH52" s="203">
        <f t="shared" si="21"/>
        <v>0</v>
      </c>
      <c r="AI52" s="203">
        <v>0</v>
      </c>
      <c r="AJ52" s="203">
        <f t="shared" si="22"/>
        <v>0</v>
      </c>
      <c r="AK52" s="203">
        <v>0</v>
      </c>
      <c r="AL52" s="203">
        <f t="shared" si="23"/>
        <v>0</v>
      </c>
      <c r="AM52" s="203">
        <f t="shared" si="24"/>
        <v>0</v>
      </c>
      <c r="AN52" s="215">
        <f t="shared" si="25"/>
        <v>0</v>
      </c>
      <c r="AO52" s="216">
        <f t="shared" si="26"/>
        <v>0</v>
      </c>
      <c r="AP52" s="208">
        <v>3</v>
      </c>
      <c r="AQ52" s="214"/>
      <c r="AR52" s="214"/>
      <c r="AS52" s="217"/>
    </row>
    <row r="53" spans="1:45" s="71" customFormat="1" ht="46.5" customHeight="1" x14ac:dyDescent="0.2">
      <c r="A53" s="207">
        <v>43</v>
      </c>
      <c r="B53" s="208">
        <v>3</v>
      </c>
      <c r="C53" s="209" t="s">
        <v>65</v>
      </c>
      <c r="D53" s="209" t="s">
        <v>216</v>
      </c>
      <c r="E53" s="210" t="s">
        <v>252</v>
      </c>
      <c r="F53" s="209" t="s">
        <v>253</v>
      </c>
      <c r="G53" s="210" t="s">
        <v>99</v>
      </c>
      <c r="H53" s="209" t="s">
        <v>100</v>
      </c>
      <c r="I53" s="209" t="s">
        <v>100</v>
      </c>
      <c r="J53" s="209" t="s">
        <v>76</v>
      </c>
      <c r="K53" s="210">
        <v>18</v>
      </c>
      <c r="L53" s="210"/>
      <c r="M53" s="210">
        <v>17</v>
      </c>
      <c r="N53" s="210" t="s">
        <v>82</v>
      </c>
      <c r="O53" s="213">
        <f t="shared" si="14"/>
        <v>26000</v>
      </c>
      <c r="P53" s="213">
        <v>26000</v>
      </c>
      <c r="Q53" s="213">
        <v>0</v>
      </c>
      <c r="R53" s="213">
        <v>0</v>
      </c>
      <c r="S53" s="207">
        <v>1</v>
      </c>
      <c r="T53" s="214">
        <v>12</v>
      </c>
      <c r="U53" s="270">
        <f t="shared" si="15"/>
        <v>0</v>
      </c>
      <c r="V53" s="203">
        <f t="shared" si="16"/>
        <v>0</v>
      </c>
      <c r="W53" s="203">
        <v>0</v>
      </c>
      <c r="X53" s="203">
        <f t="shared" si="3"/>
        <v>0</v>
      </c>
      <c r="Y53" s="203">
        <v>0</v>
      </c>
      <c r="Z53" s="203">
        <f t="shared" si="17"/>
        <v>0</v>
      </c>
      <c r="AA53" s="203">
        <v>0</v>
      </c>
      <c r="AB53" s="203">
        <f t="shared" si="18"/>
        <v>0</v>
      </c>
      <c r="AC53" s="203">
        <v>0</v>
      </c>
      <c r="AD53" s="203">
        <f t="shared" si="19"/>
        <v>0</v>
      </c>
      <c r="AE53" s="203">
        <v>0</v>
      </c>
      <c r="AF53" s="203">
        <f t="shared" si="20"/>
        <v>0</v>
      </c>
      <c r="AG53" s="203">
        <v>0</v>
      </c>
      <c r="AH53" s="203">
        <f t="shared" si="21"/>
        <v>0</v>
      </c>
      <c r="AI53" s="203">
        <v>0</v>
      </c>
      <c r="AJ53" s="203">
        <f t="shared" si="22"/>
        <v>0</v>
      </c>
      <c r="AK53" s="203">
        <v>0</v>
      </c>
      <c r="AL53" s="203">
        <f t="shared" si="23"/>
        <v>0</v>
      </c>
      <c r="AM53" s="203">
        <f t="shared" si="24"/>
        <v>0</v>
      </c>
      <c r="AN53" s="215">
        <f t="shared" si="25"/>
        <v>0</v>
      </c>
      <c r="AO53" s="216">
        <f t="shared" si="26"/>
        <v>0</v>
      </c>
      <c r="AP53" s="208">
        <v>3</v>
      </c>
      <c r="AQ53" s="214"/>
      <c r="AR53" s="214"/>
      <c r="AS53" s="217"/>
    </row>
    <row r="54" spans="1:45" s="71" customFormat="1" ht="46.5" customHeight="1" x14ac:dyDescent="0.2">
      <c r="A54" s="207">
        <v>44</v>
      </c>
      <c r="B54" s="208">
        <v>3</v>
      </c>
      <c r="C54" s="209" t="s">
        <v>65</v>
      </c>
      <c r="D54" s="209" t="s">
        <v>216</v>
      </c>
      <c r="E54" s="210" t="s">
        <v>254</v>
      </c>
      <c r="F54" s="209" t="s">
        <v>255</v>
      </c>
      <c r="G54" s="210" t="s">
        <v>256</v>
      </c>
      <c r="H54" s="209" t="s">
        <v>257</v>
      </c>
      <c r="I54" s="209" t="s">
        <v>257</v>
      </c>
      <c r="J54" s="209" t="s">
        <v>251</v>
      </c>
      <c r="K54" s="210"/>
      <c r="L54" s="210"/>
      <c r="M54" s="210">
        <v>3</v>
      </c>
      <c r="N54" s="210" t="s">
        <v>82</v>
      </c>
      <c r="O54" s="213">
        <f t="shared" si="14"/>
        <v>2900</v>
      </c>
      <c r="P54" s="213">
        <v>2900</v>
      </c>
      <c r="Q54" s="213">
        <v>0</v>
      </c>
      <c r="R54" s="213">
        <v>0</v>
      </c>
      <c r="S54" s="207">
        <v>1</v>
      </c>
      <c r="T54" s="214">
        <v>12</v>
      </c>
      <c r="U54" s="270">
        <f t="shared" si="15"/>
        <v>0</v>
      </c>
      <c r="V54" s="203">
        <f t="shared" si="16"/>
        <v>0</v>
      </c>
      <c r="W54" s="203">
        <v>0</v>
      </c>
      <c r="X54" s="203">
        <f t="shared" si="3"/>
        <v>0</v>
      </c>
      <c r="Y54" s="203">
        <v>0</v>
      </c>
      <c r="Z54" s="203">
        <f t="shared" si="17"/>
        <v>0</v>
      </c>
      <c r="AA54" s="203">
        <v>0</v>
      </c>
      <c r="AB54" s="203">
        <f t="shared" si="18"/>
        <v>0</v>
      </c>
      <c r="AC54" s="203">
        <v>0</v>
      </c>
      <c r="AD54" s="203">
        <f t="shared" si="19"/>
        <v>0</v>
      </c>
      <c r="AE54" s="203">
        <v>0</v>
      </c>
      <c r="AF54" s="203">
        <f t="shared" si="20"/>
        <v>0</v>
      </c>
      <c r="AG54" s="203">
        <v>0</v>
      </c>
      <c r="AH54" s="203">
        <f t="shared" si="21"/>
        <v>0</v>
      </c>
      <c r="AI54" s="203">
        <v>0</v>
      </c>
      <c r="AJ54" s="203">
        <f t="shared" si="22"/>
        <v>0</v>
      </c>
      <c r="AK54" s="203">
        <v>0</v>
      </c>
      <c r="AL54" s="203">
        <f t="shared" si="23"/>
        <v>0</v>
      </c>
      <c r="AM54" s="203">
        <f t="shared" si="24"/>
        <v>0</v>
      </c>
      <c r="AN54" s="215">
        <f t="shared" si="25"/>
        <v>0</v>
      </c>
      <c r="AO54" s="216">
        <f t="shared" si="26"/>
        <v>0</v>
      </c>
      <c r="AP54" s="208">
        <v>3</v>
      </c>
      <c r="AQ54" s="214"/>
      <c r="AR54" s="214"/>
      <c r="AS54" s="217"/>
    </row>
    <row r="55" spans="1:45" s="71" customFormat="1" ht="46.5" customHeight="1" x14ac:dyDescent="0.2">
      <c r="A55" s="207">
        <v>45</v>
      </c>
      <c r="B55" s="208">
        <v>3</v>
      </c>
      <c r="C55" s="209" t="s">
        <v>65</v>
      </c>
      <c r="D55" s="209" t="s">
        <v>216</v>
      </c>
      <c r="E55" s="210" t="s">
        <v>258</v>
      </c>
      <c r="F55" s="209" t="s">
        <v>259</v>
      </c>
      <c r="G55" s="210" t="s">
        <v>260</v>
      </c>
      <c r="H55" s="209" t="s">
        <v>261</v>
      </c>
      <c r="I55" s="209" t="s">
        <v>262</v>
      </c>
      <c r="J55" s="209" t="s">
        <v>71</v>
      </c>
      <c r="K55" s="210"/>
      <c r="L55" s="210"/>
      <c r="M55" s="210">
        <v>5</v>
      </c>
      <c r="N55" s="210" t="s">
        <v>82</v>
      </c>
      <c r="O55" s="213">
        <f t="shared" si="14"/>
        <v>6300</v>
      </c>
      <c r="P55" s="213">
        <v>6300</v>
      </c>
      <c r="Q55" s="213">
        <v>0</v>
      </c>
      <c r="R55" s="213">
        <v>0</v>
      </c>
      <c r="S55" s="207">
        <v>1</v>
      </c>
      <c r="T55" s="214">
        <v>12</v>
      </c>
      <c r="U55" s="270">
        <f t="shared" si="15"/>
        <v>0</v>
      </c>
      <c r="V55" s="203">
        <f t="shared" si="16"/>
        <v>0</v>
      </c>
      <c r="W55" s="203">
        <v>0</v>
      </c>
      <c r="X55" s="203">
        <f t="shared" si="3"/>
        <v>0</v>
      </c>
      <c r="Y55" s="203">
        <v>0</v>
      </c>
      <c r="Z55" s="203">
        <f t="shared" si="17"/>
        <v>0</v>
      </c>
      <c r="AA55" s="203">
        <v>0</v>
      </c>
      <c r="AB55" s="203">
        <f t="shared" si="18"/>
        <v>0</v>
      </c>
      <c r="AC55" s="203">
        <v>0</v>
      </c>
      <c r="AD55" s="203">
        <f t="shared" si="19"/>
        <v>0</v>
      </c>
      <c r="AE55" s="203">
        <v>0</v>
      </c>
      <c r="AF55" s="203">
        <f t="shared" si="20"/>
        <v>0</v>
      </c>
      <c r="AG55" s="203">
        <v>0</v>
      </c>
      <c r="AH55" s="203">
        <f t="shared" si="21"/>
        <v>0</v>
      </c>
      <c r="AI55" s="203">
        <v>0</v>
      </c>
      <c r="AJ55" s="203">
        <f t="shared" si="22"/>
        <v>0</v>
      </c>
      <c r="AK55" s="203">
        <v>0</v>
      </c>
      <c r="AL55" s="203">
        <f t="shared" si="23"/>
        <v>0</v>
      </c>
      <c r="AM55" s="203">
        <f t="shared" si="24"/>
        <v>0</v>
      </c>
      <c r="AN55" s="215">
        <f t="shared" si="25"/>
        <v>0</v>
      </c>
      <c r="AO55" s="216">
        <f t="shared" si="26"/>
        <v>0</v>
      </c>
      <c r="AP55" s="208">
        <v>3</v>
      </c>
      <c r="AQ55" s="214"/>
      <c r="AR55" s="214"/>
      <c r="AS55" s="217"/>
    </row>
    <row r="56" spans="1:45" s="71" customFormat="1" ht="46.5" customHeight="1" x14ac:dyDescent="0.2">
      <c r="A56" s="207">
        <v>46</v>
      </c>
      <c r="B56" s="208">
        <v>3</v>
      </c>
      <c r="C56" s="209" t="s">
        <v>65</v>
      </c>
      <c r="D56" s="209" t="s">
        <v>216</v>
      </c>
      <c r="E56" s="210" t="s">
        <v>263</v>
      </c>
      <c r="F56" s="209" t="s">
        <v>264</v>
      </c>
      <c r="G56" s="210" t="s">
        <v>260</v>
      </c>
      <c r="H56" s="209" t="s">
        <v>261</v>
      </c>
      <c r="I56" s="209" t="s">
        <v>262</v>
      </c>
      <c r="J56" s="209" t="s">
        <v>71</v>
      </c>
      <c r="K56" s="210"/>
      <c r="L56" s="210"/>
      <c r="M56" s="210">
        <v>14</v>
      </c>
      <c r="N56" s="210" t="s">
        <v>82</v>
      </c>
      <c r="O56" s="213">
        <f t="shared" si="14"/>
        <v>25000</v>
      </c>
      <c r="P56" s="213">
        <v>25000</v>
      </c>
      <c r="Q56" s="213">
        <v>0</v>
      </c>
      <c r="R56" s="213">
        <v>0</v>
      </c>
      <c r="S56" s="207">
        <v>1</v>
      </c>
      <c r="T56" s="214">
        <v>12</v>
      </c>
      <c r="U56" s="270">
        <f t="shared" si="15"/>
        <v>0</v>
      </c>
      <c r="V56" s="203">
        <f t="shared" si="16"/>
        <v>0</v>
      </c>
      <c r="W56" s="203">
        <v>0</v>
      </c>
      <c r="X56" s="203">
        <f t="shared" si="3"/>
        <v>0</v>
      </c>
      <c r="Y56" s="203">
        <v>0</v>
      </c>
      <c r="Z56" s="203">
        <f t="shared" si="17"/>
        <v>0</v>
      </c>
      <c r="AA56" s="203">
        <v>0</v>
      </c>
      <c r="AB56" s="203">
        <f t="shared" si="18"/>
        <v>0</v>
      </c>
      <c r="AC56" s="203">
        <v>0</v>
      </c>
      <c r="AD56" s="203">
        <f t="shared" si="19"/>
        <v>0</v>
      </c>
      <c r="AE56" s="203">
        <v>0</v>
      </c>
      <c r="AF56" s="203">
        <f t="shared" si="20"/>
        <v>0</v>
      </c>
      <c r="AG56" s="203">
        <v>0</v>
      </c>
      <c r="AH56" s="203">
        <f t="shared" si="21"/>
        <v>0</v>
      </c>
      <c r="AI56" s="203">
        <v>0</v>
      </c>
      <c r="AJ56" s="203">
        <f t="shared" si="22"/>
        <v>0</v>
      </c>
      <c r="AK56" s="203">
        <v>0</v>
      </c>
      <c r="AL56" s="203">
        <f t="shared" si="23"/>
        <v>0</v>
      </c>
      <c r="AM56" s="203">
        <f t="shared" si="24"/>
        <v>0</v>
      </c>
      <c r="AN56" s="215">
        <f t="shared" si="25"/>
        <v>0</v>
      </c>
      <c r="AO56" s="216">
        <f t="shared" si="26"/>
        <v>0</v>
      </c>
      <c r="AP56" s="208">
        <v>3</v>
      </c>
      <c r="AQ56" s="214"/>
      <c r="AR56" s="214"/>
      <c r="AS56" s="217"/>
    </row>
    <row r="57" spans="1:45" s="71" customFormat="1" ht="46.5" customHeight="1" x14ac:dyDescent="0.2">
      <c r="A57" s="207">
        <v>47</v>
      </c>
      <c r="B57" s="208">
        <v>3</v>
      </c>
      <c r="C57" s="209" t="s">
        <v>65</v>
      </c>
      <c r="D57" s="209" t="s">
        <v>216</v>
      </c>
      <c r="E57" s="210" t="s">
        <v>265</v>
      </c>
      <c r="F57" s="209" t="s">
        <v>266</v>
      </c>
      <c r="G57" s="210" t="s">
        <v>260</v>
      </c>
      <c r="H57" s="209" t="s">
        <v>261</v>
      </c>
      <c r="I57" s="209" t="s">
        <v>262</v>
      </c>
      <c r="J57" s="209" t="s">
        <v>71</v>
      </c>
      <c r="K57" s="210"/>
      <c r="L57" s="210"/>
      <c r="M57" s="210">
        <v>14</v>
      </c>
      <c r="N57" s="210" t="s">
        <v>82</v>
      </c>
      <c r="O57" s="213">
        <f t="shared" si="14"/>
        <v>25000</v>
      </c>
      <c r="P57" s="213">
        <v>25000</v>
      </c>
      <c r="Q57" s="213">
        <v>0</v>
      </c>
      <c r="R57" s="213">
        <v>0</v>
      </c>
      <c r="S57" s="207">
        <v>1</v>
      </c>
      <c r="T57" s="214">
        <v>12</v>
      </c>
      <c r="U57" s="270">
        <f t="shared" si="15"/>
        <v>0</v>
      </c>
      <c r="V57" s="203">
        <f t="shared" si="16"/>
        <v>0</v>
      </c>
      <c r="W57" s="203">
        <v>0</v>
      </c>
      <c r="X57" s="203">
        <f t="shared" si="3"/>
        <v>0</v>
      </c>
      <c r="Y57" s="203">
        <v>0</v>
      </c>
      <c r="Z57" s="203">
        <f t="shared" si="17"/>
        <v>0</v>
      </c>
      <c r="AA57" s="203">
        <v>0</v>
      </c>
      <c r="AB57" s="203">
        <f t="shared" si="18"/>
        <v>0</v>
      </c>
      <c r="AC57" s="203">
        <v>0</v>
      </c>
      <c r="AD57" s="203">
        <f t="shared" si="19"/>
        <v>0</v>
      </c>
      <c r="AE57" s="203">
        <v>0</v>
      </c>
      <c r="AF57" s="203">
        <f t="shared" si="20"/>
        <v>0</v>
      </c>
      <c r="AG57" s="203">
        <v>0</v>
      </c>
      <c r="AH57" s="203">
        <f t="shared" si="21"/>
        <v>0</v>
      </c>
      <c r="AI57" s="203">
        <v>0</v>
      </c>
      <c r="AJ57" s="203">
        <f t="shared" si="22"/>
        <v>0</v>
      </c>
      <c r="AK57" s="203">
        <v>0</v>
      </c>
      <c r="AL57" s="203">
        <f t="shared" si="23"/>
        <v>0</v>
      </c>
      <c r="AM57" s="203">
        <f t="shared" si="24"/>
        <v>0</v>
      </c>
      <c r="AN57" s="215">
        <f t="shared" si="25"/>
        <v>0</v>
      </c>
      <c r="AO57" s="216">
        <f t="shared" si="26"/>
        <v>0</v>
      </c>
      <c r="AP57" s="208">
        <v>3</v>
      </c>
      <c r="AQ57" s="214"/>
      <c r="AR57" s="214"/>
      <c r="AS57" s="217"/>
    </row>
    <row r="58" spans="1:45" s="71" customFormat="1" ht="46.5" customHeight="1" x14ac:dyDescent="0.2">
      <c r="A58" s="207">
        <v>48</v>
      </c>
      <c r="B58" s="208">
        <v>3</v>
      </c>
      <c r="C58" s="209" t="s">
        <v>65</v>
      </c>
      <c r="D58" s="209" t="s">
        <v>216</v>
      </c>
      <c r="E58" s="210" t="s">
        <v>267</v>
      </c>
      <c r="F58" s="209" t="s">
        <v>268</v>
      </c>
      <c r="G58" s="210" t="s">
        <v>269</v>
      </c>
      <c r="H58" s="209" t="s">
        <v>270</v>
      </c>
      <c r="I58" s="209" t="s">
        <v>271</v>
      </c>
      <c r="J58" s="209" t="s">
        <v>272</v>
      </c>
      <c r="K58" s="210"/>
      <c r="L58" s="210"/>
      <c r="M58" s="210">
        <v>9</v>
      </c>
      <c r="N58" s="210" t="s">
        <v>82</v>
      </c>
      <c r="O58" s="213">
        <f t="shared" si="14"/>
        <v>15000</v>
      </c>
      <c r="P58" s="213">
        <v>15000</v>
      </c>
      <c r="Q58" s="213">
        <v>0</v>
      </c>
      <c r="R58" s="213">
        <v>0</v>
      </c>
      <c r="S58" s="207">
        <v>1</v>
      </c>
      <c r="T58" s="214">
        <v>12</v>
      </c>
      <c r="U58" s="270">
        <f t="shared" si="15"/>
        <v>0</v>
      </c>
      <c r="V58" s="203">
        <f t="shared" si="16"/>
        <v>0</v>
      </c>
      <c r="W58" s="203">
        <v>0</v>
      </c>
      <c r="X58" s="203">
        <f t="shared" si="3"/>
        <v>0</v>
      </c>
      <c r="Y58" s="203">
        <v>0</v>
      </c>
      <c r="Z58" s="203">
        <f t="shared" si="17"/>
        <v>0</v>
      </c>
      <c r="AA58" s="203">
        <v>0</v>
      </c>
      <c r="AB58" s="203">
        <f t="shared" si="18"/>
        <v>0</v>
      </c>
      <c r="AC58" s="203">
        <v>0</v>
      </c>
      <c r="AD58" s="203">
        <f t="shared" si="19"/>
        <v>0</v>
      </c>
      <c r="AE58" s="203">
        <v>0</v>
      </c>
      <c r="AF58" s="203">
        <f t="shared" si="20"/>
        <v>0</v>
      </c>
      <c r="AG58" s="203">
        <v>0</v>
      </c>
      <c r="AH58" s="203">
        <f t="shared" si="21"/>
        <v>0</v>
      </c>
      <c r="AI58" s="203">
        <v>0</v>
      </c>
      <c r="AJ58" s="203">
        <f t="shared" si="22"/>
        <v>0</v>
      </c>
      <c r="AK58" s="203">
        <v>0</v>
      </c>
      <c r="AL58" s="203">
        <f t="shared" si="23"/>
        <v>0</v>
      </c>
      <c r="AM58" s="203">
        <f t="shared" si="24"/>
        <v>0</v>
      </c>
      <c r="AN58" s="215">
        <f t="shared" si="25"/>
        <v>0</v>
      </c>
      <c r="AO58" s="216">
        <f t="shared" si="26"/>
        <v>0</v>
      </c>
      <c r="AP58" s="208">
        <v>3</v>
      </c>
      <c r="AQ58" s="214"/>
      <c r="AR58" s="214"/>
      <c r="AS58" s="217"/>
    </row>
    <row r="59" spans="1:45" s="169" customFormat="1" ht="46.5" customHeight="1" thickBot="1" x14ac:dyDescent="0.25">
      <c r="A59" s="221">
        <v>49</v>
      </c>
      <c r="B59" s="218">
        <v>3</v>
      </c>
      <c r="C59" s="222" t="s">
        <v>65</v>
      </c>
      <c r="D59" s="222" t="s">
        <v>216</v>
      </c>
      <c r="E59" s="223" t="s">
        <v>273</v>
      </c>
      <c r="F59" s="222" t="s">
        <v>274</v>
      </c>
      <c r="G59" s="223" t="s">
        <v>99</v>
      </c>
      <c r="H59" s="222" t="s">
        <v>100</v>
      </c>
      <c r="I59" s="222" t="s">
        <v>100</v>
      </c>
      <c r="J59" s="222" t="s">
        <v>166</v>
      </c>
      <c r="K59" s="223">
        <v>83</v>
      </c>
      <c r="L59" s="224"/>
      <c r="M59" s="225">
        <v>41</v>
      </c>
      <c r="N59" s="225" t="s">
        <v>86</v>
      </c>
      <c r="O59" s="226">
        <f t="shared" si="14"/>
        <v>4300</v>
      </c>
      <c r="P59" s="226">
        <v>2000</v>
      </c>
      <c r="Q59" s="226">
        <v>2300</v>
      </c>
      <c r="R59" s="226">
        <v>0</v>
      </c>
      <c r="S59" s="221">
        <v>1</v>
      </c>
      <c r="T59" s="219">
        <v>12</v>
      </c>
      <c r="U59" s="271">
        <f t="shared" si="15"/>
        <v>0</v>
      </c>
      <c r="V59" s="136">
        <f t="shared" si="16"/>
        <v>0</v>
      </c>
      <c r="W59" s="272">
        <v>0</v>
      </c>
      <c r="X59" s="272">
        <f t="shared" ref="X59:X60" si="27">W59*T59</f>
        <v>0</v>
      </c>
      <c r="Y59" s="272">
        <v>0</v>
      </c>
      <c r="Z59" s="272">
        <f t="shared" si="17"/>
        <v>0</v>
      </c>
      <c r="AA59" s="272">
        <v>0</v>
      </c>
      <c r="AB59" s="272">
        <f t="shared" si="18"/>
        <v>0</v>
      </c>
      <c r="AC59" s="272">
        <v>0</v>
      </c>
      <c r="AD59" s="272">
        <f t="shared" si="19"/>
        <v>0</v>
      </c>
      <c r="AE59" s="272">
        <v>0</v>
      </c>
      <c r="AF59" s="272">
        <f t="shared" si="20"/>
        <v>0</v>
      </c>
      <c r="AG59" s="272">
        <v>0</v>
      </c>
      <c r="AH59" s="272">
        <f t="shared" si="21"/>
        <v>0</v>
      </c>
      <c r="AI59" s="272">
        <v>0</v>
      </c>
      <c r="AJ59" s="272">
        <f t="shared" si="22"/>
        <v>0</v>
      </c>
      <c r="AK59" s="272">
        <v>0</v>
      </c>
      <c r="AL59" s="272">
        <f t="shared" si="23"/>
        <v>0</v>
      </c>
      <c r="AM59" s="272">
        <f t="shared" si="24"/>
        <v>0</v>
      </c>
      <c r="AN59" s="273">
        <f t="shared" si="25"/>
        <v>0</v>
      </c>
      <c r="AO59" s="227">
        <f t="shared" si="26"/>
        <v>0</v>
      </c>
      <c r="AP59" s="218">
        <v>3</v>
      </c>
      <c r="AQ59" s="274">
        <f>SUM(AM19:AM59)</f>
        <v>0</v>
      </c>
      <c r="AR59" s="274">
        <f>AQ59*0.23</f>
        <v>0</v>
      </c>
      <c r="AS59" s="275">
        <f>AQ59+AR59</f>
        <v>0</v>
      </c>
    </row>
    <row r="60" spans="1:45" s="71" customFormat="1" ht="46.5" customHeight="1" thickBot="1" x14ac:dyDescent="0.25">
      <c r="A60" s="228">
        <v>50</v>
      </c>
      <c r="B60" s="229">
        <v>4</v>
      </c>
      <c r="C60" s="230" t="s">
        <v>65</v>
      </c>
      <c r="D60" s="230" t="s">
        <v>275</v>
      </c>
      <c r="E60" s="231" t="s">
        <v>276</v>
      </c>
      <c r="F60" s="230" t="s">
        <v>277</v>
      </c>
      <c r="G60" s="231" t="s">
        <v>278</v>
      </c>
      <c r="H60" s="230" t="s">
        <v>279</v>
      </c>
      <c r="I60" s="230" t="s">
        <v>279</v>
      </c>
      <c r="J60" s="230" t="s">
        <v>280</v>
      </c>
      <c r="K60" s="231">
        <v>3</v>
      </c>
      <c r="L60" s="231"/>
      <c r="M60" s="231">
        <v>11</v>
      </c>
      <c r="N60" s="232" t="s">
        <v>86</v>
      </c>
      <c r="O60" s="233">
        <f t="shared" si="14"/>
        <v>20570</v>
      </c>
      <c r="P60" s="233">
        <v>7990</v>
      </c>
      <c r="Q60" s="233">
        <v>12580</v>
      </c>
      <c r="R60" s="233">
        <v>0</v>
      </c>
      <c r="S60" s="228">
        <v>1</v>
      </c>
      <c r="T60" s="232">
        <v>12</v>
      </c>
      <c r="U60" s="276">
        <f t="shared" si="15"/>
        <v>0</v>
      </c>
      <c r="V60" s="234">
        <f t="shared" si="16"/>
        <v>0</v>
      </c>
      <c r="W60" s="234">
        <v>0</v>
      </c>
      <c r="X60" s="234">
        <f t="shared" si="27"/>
        <v>0</v>
      </c>
      <c r="Y60" s="234">
        <v>0</v>
      </c>
      <c r="Z60" s="234">
        <f t="shared" si="17"/>
        <v>0</v>
      </c>
      <c r="AA60" s="234">
        <v>0</v>
      </c>
      <c r="AB60" s="234">
        <f t="shared" si="18"/>
        <v>0</v>
      </c>
      <c r="AC60" s="234">
        <v>0</v>
      </c>
      <c r="AD60" s="234">
        <f t="shared" si="19"/>
        <v>0</v>
      </c>
      <c r="AE60" s="234">
        <v>0</v>
      </c>
      <c r="AF60" s="234">
        <f t="shared" si="20"/>
        <v>0</v>
      </c>
      <c r="AG60" s="234">
        <v>0</v>
      </c>
      <c r="AH60" s="234">
        <f t="shared" si="21"/>
        <v>0</v>
      </c>
      <c r="AI60" s="234">
        <v>0</v>
      </c>
      <c r="AJ60" s="234">
        <f t="shared" si="22"/>
        <v>0</v>
      </c>
      <c r="AK60" s="234">
        <v>0</v>
      </c>
      <c r="AL60" s="234">
        <f t="shared" si="23"/>
        <v>0</v>
      </c>
      <c r="AM60" s="234">
        <f t="shared" si="24"/>
        <v>0</v>
      </c>
      <c r="AN60" s="235">
        <f t="shared" si="25"/>
        <v>0</v>
      </c>
      <c r="AO60" s="236">
        <f t="shared" si="26"/>
        <v>0</v>
      </c>
      <c r="AP60" s="229">
        <v>4</v>
      </c>
      <c r="AQ60" s="237">
        <f>AM60</f>
        <v>0</v>
      </c>
      <c r="AR60" s="237">
        <f>AQ60*0.23</f>
        <v>0</v>
      </c>
      <c r="AS60" s="277">
        <f>AQ60+AR60</f>
        <v>0</v>
      </c>
    </row>
    <row r="61" spans="1:45" s="71" customFormat="1" ht="46.5" customHeight="1" x14ac:dyDescent="0.2">
      <c r="A61" s="238">
        <v>51</v>
      </c>
      <c r="B61" s="246">
        <v>5</v>
      </c>
      <c r="C61" s="264" t="s">
        <v>65</v>
      </c>
      <c r="D61" s="264" t="s">
        <v>281</v>
      </c>
      <c r="E61" s="265" t="s">
        <v>282</v>
      </c>
      <c r="F61" s="264" t="s">
        <v>283</v>
      </c>
      <c r="G61" s="265" t="s">
        <v>284</v>
      </c>
      <c r="H61" s="264" t="s">
        <v>70</v>
      </c>
      <c r="I61" s="264" t="s">
        <v>70</v>
      </c>
      <c r="J61" s="264" t="s">
        <v>285</v>
      </c>
      <c r="K61" s="265">
        <v>68</v>
      </c>
      <c r="L61" s="265"/>
      <c r="M61" s="265">
        <v>106</v>
      </c>
      <c r="N61" s="239" t="s">
        <v>72</v>
      </c>
      <c r="O61" s="266">
        <f t="shared" si="14"/>
        <v>145000</v>
      </c>
      <c r="P61" s="266">
        <v>145000</v>
      </c>
      <c r="Q61" s="266">
        <v>0</v>
      </c>
      <c r="R61" s="266">
        <v>0</v>
      </c>
      <c r="S61" s="238">
        <v>1</v>
      </c>
      <c r="T61" s="239">
        <v>12</v>
      </c>
      <c r="U61" s="278">
        <f t="shared" si="15"/>
        <v>0</v>
      </c>
      <c r="V61" s="279">
        <f t="shared" si="16"/>
        <v>0</v>
      </c>
      <c r="W61" s="240">
        <v>0</v>
      </c>
      <c r="X61" s="240">
        <f t="shared" ref="X61:X92" si="28">W61*T61</f>
        <v>0</v>
      </c>
      <c r="Y61" s="240">
        <v>0</v>
      </c>
      <c r="Z61" s="240">
        <f t="shared" si="17"/>
        <v>0</v>
      </c>
      <c r="AA61" s="240">
        <v>0</v>
      </c>
      <c r="AB61" s="240">
        <f t="shared" si="18"/>
        <v>0</v>
      </c>
      <c r="AC61" s="240">
        <v>0</v>
      </c>
      <c r="AD61" s="240">
        <f t="shared" si="19"/>
        <v>0</v>
      </c>
      <c r="AE61" s="240">
        <v>0</v>
      </c>
      <c r="AF61" s="240">
        <f t="shared" si="20"/>
        <v>0</v>
      </c>
      <c r="AG61" s="240">
        <v>0</v>
      </c>
      <c r="AH61" s="241">
        <f t="shared" si="21"/>
        <v>0</v>
      </c>
      <c r="AI61" s="240">
        <v>0</v>
      </c>
      <c r="AJ61" s="242">
        <f t="shared" si="22"/>
        <v>0</v>
      </c>
      <c r="AK61" s="240">
        <v>0</v>
      </c>
      <c r="AL61" s="243">
        <f t="shared" si="23"/>
        <v>0</v>
      </c>
      <c r="AM61" s="240">
        <f t="shared" si="24"/>
        <v>0</v>
      </c>
      <c r="AN61" s="244">
        <f t="shared" si="25"/>
        <v>0</v>
      </c>
      <c r="AO61" s="245">
        <f t="shared" si="26"/>
        <v>0</v>
      </c>
      <c r="AP61" s="246">
        <v>5</v>
      </c>
      <c r="AQ61" s="239"/>
      <c r="AR61" s="239"/>
      <c r="AS61" s="247"/>
    </row>
    <row r="62" spans="1:45" s="71" customFormat="1" ht="46.5" customHeight="1" x14ac:dyDescent="0.2">
      <c r="A62" s="248">
        <v>52</v>
      </c>
      <c r="B62" s="249">
        <v>5</v>
      </c>
      <c r="C62" s="250" t="s">
        <v>65</v>
      </c>
      <c r="D62" s="250" t="s">
        <v>281</v>
      </c>
      <c r="E62" s="251" t="s">
        <v>286</v>
      </c>
      <c r="F62" s="250" t="s">
        <v>287</v>
      </c>
      <c r="G62" s="251" t="s">
        <v>99</v>
      </c>
      <c r="H62" s="250" t="s">
        <v>100</v>
      </c>
      <c r="I62" s="250" t="s">
        <v>100</v>
      </c>
      <c r="J62" s="250" t="s">
        <v>288</v>
      </c>
      <c r="K62" s="251">
        <v>12</v>
      </c>
      <c r="L62" s="251"/>
      <c r="M62" s="251">
        <v>14</v>
      </c>
      <c r="N62" s="252" t="s">
        <v>82</v>
      </c>
      <c r="O62" s="253">
        <f t="shared" si="14"/>
        <v>8090</v>
      </c>
      <c r="P62" s="253">
        <v>8090</v>
      </c>
      <c r="Q62" s="253">
        <v>0</v>
      </c>
      <c r="R62" s="253">
        <v>0</v>
      </c>
      <c r="S62" s="248">
        <v>1</v>
      </c>
      <c r="T62" s="252">
        <v>12</v>
      </c>
      <c r="U62" s="280">
        <f t="shared" si="15"/>
        <v>0</v>
      </c>
      <c r="V62" s="254">
        <f t="shared" si="16"/>
        <v>0</v>
      </c>
      <c r="W62" s="254">
        <v>0</v>
      </c>
      <c r="X62" s="254">
        <f t="shared" si="28"/>
        <v>0</v>
      </c>
      <c r="Y62" s="254">
        <v>0</v>
      </c>
      <c r="Z62" s="254">
        <f t="shared" si="17"/>
        <v>0</v>
      </c>
      <c r="AA62" s="254">
        <v>0</v>
      </c>
      <c r="AB62" s="254">
        <f t="shared" si="18"/>
        <v>0</v>
      </c>
      <c r="AC62" s="254">
        <v>0</v>
      </c>
      <c r="AD62" s="254">
        <f t="shared" si="19"/>
        <v>0</v>
      </c>
      <c r="AE62" s="254">
        <v>0</v>
      </c>
      <c r="AF62" s="254">
        <f t="shared" si="20"/>
        <v>0</v>
      </c>
      <c r="AG62" s="254">
        <v>0</v>
      </c>
      <c r="AH62" s="254">
        <f t="shared" si="21"/>
        <v>0</v>
      </c>
      <c r="AI62" s="254">
        <v>0</v>
      </c>
      <c r="AJ62" s="254">
        <f t="shared" si="22"/>
        <v>0</v>
      </c>
      <c r="AK62" s="254">
        <v>0</v>
      </c>
      <c r="AL62" s="254">
        <f t="shared" si="23"/>
        <v>0</v>
      </c>
      <c r="AM62" s="254">
        <f t="shared" si="24"/>
        <v>0</v>
      </c>
      <c r="AN62" s="255">
        <f t="shared" si="25"/>
        <v>0</v>
      </c>
      <c r="AO62" s="256">
        <f t="shared" si="26"/>
        <v>0</v>
      </c>
      <c r="AP62" s="249">
        <v>5</v>
      </c>
      <c r="AQ62" s="252"/>
      <c r="AR62" s="252"/>
      <c r="AS62" s="257"/>
    </row>
    <row r="63" spans="1:45" s="71" customFormat="1" ht="46.5" customHeight="1" x14ac:dyDescent="0.2">
      <c r="A63" s="248">
        <v>53</v>
      </c>
      <c r="B63" s="249">
        <v>5</v>
      </c>
      <c r="C63" s="250" t="s">
        <v>65</v>
      </c>
      <c r="D63" s="250" t="s">
        <v>281</v>
      </c>
      <c r="E63" s="251" t="s">
        <v>289</v>
      </c>
      <c r="F63" s="250" t="s">
        <v>290</v>
      </c>
      <c r="G63" s="251" t="s">
        <v>278</v>
      </c>
      <c r="H63" s="250" t="s">
        <v>279</v>
      </c>
      <c r="I63" s="250" t="s">
        <v>279</v>
      </c>
      <c r="J63" s="250" t="s">
        <v>76</v>
      </c>
      <c r="K63" s="251">
        <v>22</v>
      </c>
      <c r="L63" s="251"/>
      <c r="M63" s="251">
        <v>11</v>
      </c>
      <c r="N63" s="252" t="s">
        <v>82</v>
      </c>
      <c r="O63" s="253">
        <f t="shared" si="14"/>
        <v>4900</v>
      </c>
      <c r="P63" s="253">
        <v>4900</v>
      </c>
      <c r="Q63" s="253">
        <v>0</v>
      </c>
      <c r="R63" s="253">
        <v>0</v>
      </c>
      <c r="S63" s="248">
        <v>1</v>
      </c>
      <c r="T63" s="252">
        <v>12</v>
      </c>
      <c r="U63" s="280">
        <f t="shared" si="15"/>
        <v>0</v>
      </c>
      <c r="V63" s="254">
        <f t="shared" si="16"/>
        <v>0</v>
      </c>
      <c r="W63" s="254">
        <v>0</v>
      </c>
      <c r="X63" s="254">
        <f t="shared" si="28"/>
        <v>0</v>
      </c>
      <c r="Y63" s="254">
        <v>0</v>
      </c>
      <c r="Z63" s="254">
        <f t="shared" si="17"/>
        <v>0</v>
      </c>
      <c r="AA63" s="254">
        <v>0</v>
      </c>
      <c r="AB63" s="254">
        <f t="shared" si="18"/>
        <v>0</v>
      </c>
      <c r="AC63" s="254">
        <v>0</v>
      </c>
      <c r="AD63" s="254">
        <f t="shared" si="19"/>
        <v>0</v>
      </c>
      <c r="AE63" s="254">
        <v>0</v>
      </c>
      <c r="AF63" s="254">
        <f t="shared" si="20"/>
        <v>0</v>
      </c>
      <c r="AG63" s="254">
        <v>0</v>
      </c>
      <c r="AH63" s="254">
        <f t="shared" si="21"/>
        <v>0</v>
      </c>
      <c r="AI63" s="254">
        <v>0</v>
      </c>
      <c r="AJ63" s="254">
        <f t="shared" si="22"/>
        <v>0</v>
      </c>
      <c r="AK63" s="254">
        <v>0</v>
      </c>
      <c r="AL63" s="254">
        <f t="shared" si="23"/>
        <v>0</v>
      </c>
      <c r="AM63" s="254">
        <f t="shared" si="24"/>
        <v>0</v>
      </c>
      <c r="AN63" s="255">
        <f t="shared" si="25"/>
        <v>0</v>
      </c>
      <c r="AO63" s="256">
        <f t="shared" si="26"/>
        <v>0</v>
      </c>
      <c r="AP63" s="249">
        <v>5</v>
      </c>
      <c r="AQ63" s="252"/>
      <c r="AR63" s="252"/>
      <c r="AS63" s="257"/>
    </row>
    <row r="64" spans="1:45" s="71" customFormat="1" ht="46.5" customHeight="1" thickBot="1" x14ac:dyDescent="0.25">
      <c r="A64" s="258">
        <v>54</v>
      </c>
      <c r="B64" s="259">
        <v>5</v>
      </c>
      <c r="C64" s="260" t="s">
        <v>65</v>
      </c>
      <c r="D64" s="260" t="s">
        <v>281</v>
      </c>
      <c r="E64" s="261" t="s">
        <v>291</v>
      </c>
      <c r="F64" s="260" t="s">
        <v>292</v>
      </c>
      <c r="G64" s="261" t="s">
        <v>293</v>
      </c>
      <c r="H64" s="260" t="s">
        <v>294</v>
      </c>
      <c r="I64" s="260" t="s">
        <v>294</v>
      </c>
      <c r="J64" s="260" t="s">
        <v>295</v>
      </c>
      <c r="K64" s="261">
        <v>15</v>
      </c>
      <c r="L64" s="261"/>
      <c r="M64" s="261">
        <v>11</v>
      </c>
      <c r="N64" s="262" t="s">
        <v>86</v>
      </c>
      <c r="O64" s="263">
        <f t="shared" si="14"/>
        <v>9240</v>
      </c>
      <c r="P64" s="263">
        <v>3080</v>
      </c>
      <c r="Q64" s="263">
        <v>6160</v>
      </c>
      <c r="R64" s="263">
        <v>0</v>
      </c>
      <c r="S64" s="281">
        <v>1</v>
      </c>
      <c r="T64" s="282">
        <v>12</v>
      </c>
      <c r="U64" s="283">
        <f t="shared" si="15"/>
        <v>0</v>
      </c>
      <c r="V64" s="284">
        <f t="shared" si="16"/>
        <v>0</v>
      </c>
      <c r="W64" s="284">
        <v>0</v>
      </c>
      <c r="X64" s="284">
        <f t="shared" si="28"/>
        <v>0</v>
      </c>
      <c r="Y64" s="284">
        <v>0</v>
      </c>
      <c r="Z64" s="284">
        <f t="shared" si="17"/>
        <v>0</v>
      </c>
      <c r="AA64" s="284">
        <v>0</v>
      </c>
      <c r="AB64" s="284">
        <f t="shared" si="18"/>
        <v>0</v>
      </c>
      <c r="AC64" s="284">
        <v>0</v>
      </c>
      <c r="AD64" s="284">
        <f t="shared" si="19"/>
        <v>0</v>
      </c>
      <c r="AE64" s="284">
        <v>0</v>
      </c>
      <c r="AF64" s="284">
        <f t="shared" si="20"/>
        <v>0</v>
      </c>
      <c r="AG64" s="284">
        <v>0</v>
      </c>
      <c r="AH64" s="284">
        <f t="shared" si="21"/>
        <v>0</v>
      </c>
      <c r="AI64" s="284">
        <v>0</v>
      </c>
      <c r="AJ64" s="284">
        <f t="shared" si="22"/>
        <v>0</v>
      </c>
      <c r="AK64" s="284">
        <v>0</v>
      </c>
      <c r="AL64" s="284">
        <f t="shared" si="23"/>
        <v>0</v>
      </c>
      <c r="AM64" s="284">
        <f t="shared" si="24"/>
        <v>0</v>
      </c>
      <c r="AN64" s="285">
        <f t="shared" si="25"/>
        <v>0</v>
      </c>
      <c r="AO64" s="286">
        <f t="shared" si="26"/>
        <v>0</v>
      </c>
      <c r="AP64" s="287">
        <v>5</v>
      </c>
      <c r="AQ64" s="288">
        <f>SUM(AM61:AM64)</f>
        <v>0</v>
      </c>
      <c r="AR64" s="288">
        <f>AQ64*0.23</f>
        <v>0</v>
      </c>
      <c r="AS64" s="289">
        <f>AQ64+AR64</f>
        <v>0</v>
      </c>
    </row>
    <row r="65" spans="1:45" s="71" customFormat="1" ht="46.5" customHeight="1" x14ac:dyDescent="0.2">
      <c r="A65" s="290">
        <v>55</v>
      </c>
      <c r="B65" s="291">
        <v>6</v>
      </c>
      <c r="C65" s="292" t="s">
        <v>65</v>
      </c>
      <c r="D65" s="292" t="s">
        <v>296</v>
      </c>
      <c r="E65" s="293" t="s">
        <v>297</v>
      </c>
      <c r="F65" s="292" t="s">
        <v>298</v>
      </c>
      <c r="G65" s="293" t="s">
        <v>299</v>
      </c>
      <c r="H65" s="292" t="s">
        <v>70</v>
      </c>
      <c r="I65" s="292" t="s">
        <v>70</v>
      </c>
      <c r="J65" s="292" t="s">
        <v>142</v>
      </c>
      <c r="K65" s="293">
        <v>13</v>
      </c>
      <c r="L65" s="293"/>
      <c r="M65" s="293">
        <v>56</v>
      </c>
      <c r="N65" s="294" t="s">
        <v>72</v>
      </c>
      <c r="O65" s="295">
        <f t="shared" si="14"/>
        <v>57950</v>
      </c>
      <c r="P65" s="295">
        <v>57950</v>
      </c>
      <c r="Q65" s="295">
        <v>0</v>
      </c>
      <c r="R65" s="295">
        <v>0</v>
      </c>
      <c r="S65" s="290">
        <v>1</v>
      </c>
      <c r="T65" s="294">
        <v>12</v>
      </c>
      <c r="U65" s="296">
        <f t="shared" si="15"/>
        <v>0</v>
      </c>
      <c r="V65" s="297">
        <f t="shared" si="16"/>
        <v>0</v>
      </c>
      <c r="W65" s="297">
        <v>0</v>
      </c>
      <c r="X65" s="297">
        <f t="shared" si="28"/>
        <v>0</v>
      </c>
      <c r="Y65" s="297">
        <v>0</v>
      </c>
      <c r="Z65" s="297">
        <f t="shared" si="17"/>
        <v>0</v>
      </c>
      <c r="AA65" s="297">
        <v>0</v>
      </c>
      <c r="AB65" s="297">
        <f t="shared" si="18"/>
        <v>0</v>
      </c>
      <c r="AC65" s="297">
        <v>0</v>
      </c>
      <c r="AD65" s="297">
        <f t="shared" si="19"/>
        <v>0</v>
      </c>
      <c r="AE65" s="297">
        <v>0</v>
      </c>
      <c r="AF65" s="297">
        <f t="shared" si="20"/>
        <v>0</v>
      </c>
      <c r="AG65" s="297">
        <v>0</v>
      </c>
      <c r="AH65" s="298">
        <f t="shared" si="21"/>
        <v>0</v>
      </c>
      <c r="AI65" s="297">
        <v>0</v>
      </c>
      <c r="AJ65" s="299">
        <f t="shared" si="22"/>
        <v>0</v>
      </c>
      <c r="AK65" s="297">
        <v>0</v>
      </c>
      <c r="AL65" s="300">
        <f t="shared" si="23"/>
        <v>0</v>
      </c>
      <c r="AM65" s="297">
        <f t="shared" si="24"/>
        <v>0</v>
      </c>
      <c r="AN65" s="301">
        <f t="shared" si="25"/>
        <v>0</v>
      </c>
      <c r="AO65" s="302">
        <f t="shared" si="26"/>
        <v>0</v>
      </c>
      <c r="AP65" s="291">
        <v>6</v>
      </c>
      <c r="AQ65" s="294"/>
      <c r="AR65" s="294"/>
      <c r="AS65" s="303"/>
    </row>
    <row r="66" spans="1:45" s="71" customFormat="1" ht="46.5" customHeight="1" x14ac:dyDescent="0.2">
      <c r="A66" s="304">
        <v>56</v>
      </c>
      <c r="B66" s="305">
        <v>6</v>
      </c>
      <c r="C66" s="306" t="s">
        <v>65</v>
      </c>
      <c r="D66" s="306" t="s">
        <v>296</v>
      </c>
      <c r="E66" s="307" t="s">
        <v>300</v>
      </c>
      <c r="F66" s="306" t="s">
        <v>301</v>
      </c>
      <c r="G66" s="307" t="s">
        <v>299</v>
      </c>
      <c r="H66" s="306" t="s">
        <v>70</v>
      </c>
      <c r="I66" s="306" t="s">
        <v>70</v>
      </c>
      <c r="J66" s="306" t="s">
        <v>142</v>
      </c>
      <c r="K66" s="307">
        <v>17</v>
      </c>
      <c r="L66" s="307"/>
      <c r="M66" s="307">
        <v>22</v>
      </c>
      <c r="N66" s="308" t="s">
        <v>302</v>
      </c>
      <c r="O66" s="309">
        <f t="shared" si="14"/>
        <v>19150</v>
      </c>
      <c r="P66" s="309">
        <v>19150</v>
      </c>
      <c r="Q66" s="309">
        <v>0</v>
      </c>
      <c r="R66" s="309">
        <v>0</v>
      </c>
      <c r="S66" s="304">
        <v>1</v>
      </c>
      <c r="T66" s="308">
        <v>12</v>
      </c>
      <c r="U66" s="310">
        <f t="shared" si="15"/>
        <v>0</v>
      </c>
      <c r="V66" s="311">
        <f t="shared" si="16"/>
        <v>0</v>
      </c>
      <c r="W66" s="311">
        <v>0</v>
      </c>
      <c r="X66" s="311">
        <f t="shared" si="28"/>
        <v>0</v>
      </c>
      <c r="Y66" s="311">
        <v>0</v>
      </c>
      <c r="Z66" s="311">
        <f>Y66*T66</f>
        <v>0</v>
      </c>
      <c r="AA66" s="311">
        <v>0</v>
      </c>
      <c r="AB66" s="311">
        <f>AA66*T66</f>
        <v>0</v>
      </c>
      <c r="AC66" s="311">
        <v>0</v>
      </c>
      <c r="AD66" s="311">
        <f t="shared" si="19"/>
        <v>0</v>
      </c>
      <c r="AE66" s="311">
        <v>0</v>
      </c>
      <c r="AF66" s="311">
        <f t="shared" si="20"/>
        <v>0</v>
      </c>
      <c r="AG66" s="311">
        <v>0</v>
      </c>
      <c r="AH66" s="311">
        <f t="shared" si="21"/>
        <v>0</v>
      </c>
      <c r="AI66" s="311">
        <v>0</v>
      </c>
      <c r="AJ66" s="311">
        <f t="shared" si="22"/>
        <v>0</v>
      </c>
      <c r="AK66" s="311">
        <v>0</v>
      </c>
      <c r="AL66" s="311">
        <f t="shared" si="23"/>
        <v>0</v>
      </c>
      <c r="AM66" s="311">
        <f t="shared" si="24"/>
        <v>0</v>
      </c>
      <c r="AN66" s="312">
        <f t="shared" si="25"/>
        <v>0</v>
      </c>
      <c r="AO66" s="313">
        <f t="shared" si="26"/>
        <v>0</v>
      </c>
      <c r="AP66" s="305">
        <v>6</v>
      </c>
      <c r="AQ66" s="308"/>
      <c r="AR66" s="308"/>
      <c r="AS66" s="314"/>
    </row>
    <row r="67" spans="1:45" s="71" customFormat="1" ht="46.5" customHeight="1" x14ac:dyDescent="0.2">
      <c r="A67" s="304">
        <v>57</v>
      </c>
      <c r="B67" s="305">
        <v>6</v>
      </c>
      <c r="C67" s="306" t="s">
        <v>65</v>
      </c>
      <c r="D67" s="306" t="s">
        <v>296</v>
      </c>
      <c r="E67" s="307" t="s">
        <v>303</v>
      </c>
      <c r="F67" s="306" t="s">
        <v>304</v>
      </c>
      <c r="G67" s="307" t="s">
        <v>299</v>
      </c>
      <c r="H67" s="306" t="s">
        <v>70</v>
      </c>
      <c r="I67" s="306" t="s">
        <v>70</v>
      </c>
      <c r="J67" s="306" t="s">
        <v>142</v>
      </c>
      <c r="K67" s="307">
        <v>9</v>
      </c>
      <c r="L67" s="307"/>
      <c r="M67" s="307">
        <v>14</v>
      </c>
      <c r="N67" s="308" t="s">
        <v>82</v>
      </c>
      <c r="O67" s="309">
        <f t="shared" si="14"/>
        <v>21040</v>
      </c>
      <c r="P67" s="309">
        <v>21040</v>
      </c>
      <c r="Q67" s="309">
        <v>0</v>
      </c>
      <c r="R67" s="309">
        <v>0</v>
      </c>
      <c r="S67" s="304">
        <v>1</v>
      </c>
      <c r="T67" s="308">
        <v>12</v>
      </c>
      <c r="U67" s="310">
        <f t="shared" si="15"/>
        <v>0</v>
      </c>
      <c r="V67" s="311">
        <f t="shared" si="16"/>
        <v>0</v>
      </c>
      <c r="W67" s="311">
        <v>0</v>
      </c>
      <c r="X67" s="311">
        <f t="shared" si="28"/>
        <v>0</v>
      </c>
      <c r="Y67" s="311">
        <v>0</v>
      </c>
      <c r="Z67" s="311">
        <f>Y67*T67*M67</f>
        <v>0</v>
      </c>
      <c r="AA67" s="311">
        <v>0</v>
      </c>
      <c r="AB67" s="311">
        <f>AA67*T67*M67</f>
        <v>0</v>
      </c>
      <c r="AC67" s="311">
        <v>0</v>
      </c>
      <c r="AD67" s="311">
        <f t="shared" si="19"/>
        <v>0</v>
      </c>
      <c r="AE67" s="311">
        <v>0</v>
      </c>
      <c r="AF67" s="311">
        <f t="shared" si="20"/>
        <v>0</v>
      </c>
      <c r="AG67" s="311">
        <v>0</v>
      </c>
      <c r="AH67" s="311">
        <f t="shared" si="21"/>
        <v>0</v>
      </c>
      <c r="AI67" s="311">
        <v>0</v>
      </c>
      <c r="AJ67" s="311">
        <f t="shared" si="22"/>
        <v>0</v>
      </c>
      <c r="AK67" s="311">
        <v>0</v>
      </c>
      <c r="AL67" s="311">
        <f t="shared" si="23"/>
        <v>0</v>
      </c>
      <c r="AM67" s="311">
        <f t="shared" si="24"/>
        <v>0</v>
      </c>
      <c r="AN67" s="312">
        <f t="shared" si="25"/>
        <v>0</v>
      </c>
      <c r="AO67" s="313">
        <f t="shared" si="26"/>
        <v>0</v>
      </c>
      <c r="AP67" s="305">
        <v>6</v>
      </c>
      <c r="AQ67" s="308"/>
      <c r="AR67" s="308"/>
      <c r="AS67" s="314"/>
    </row>
    <row r="68" spans="1:45" s="71" customFormat="1" ht="46.5" customHeight="1" x14ac:dyDescent="0.2">
      <c r="A68" s="304">
        <v>58</v>
      </c>
      <c r="B68" s="305">
        <v>6</v>
      </c>
      <c r="C68" s="306" t="s">
        <v>65</v>
      </c>
      <c r="D68" s="306" t="s">
        <v>296</v>
      </c>
      <c r="E68" s="307" t="s">
        <v>305</v>
      </c>
      <c r="F68" s="306" t="s">
        <v>306</v>
      </c>
      <c r="G68" s="307" t="s">
        <v>299</v>
      </c>
      <c r="H68" s="306" t="s">
        <v>70</v>
      </c>
      <c r="I68" s="306" t="s">
        <v>70</v>
      </c>
      <c r="J68" s="306" t="s">
        <v>142</v>
      </c>
      <c r="K68" s="307">
        <v>15</v>
      </c>
      <c r="L68" s="307"/>
      <c r="M68" s="307">
        <v>22</v>
      </c>
      <c r="N68" s="308" t="s">
        <v>82</v>
      </c>
      <c r="O68" s="309">
        <f t="shared" si="14"/>
        <v>8100</v>
      </c>
      <c r="P68" s="309">
        <v>8100</v>
      </c>
      <c r="Q68" s="309">
        <v>0</v>
      </c>
      <c r="R68" s="309">
        <v>0</v>
      </c>
      <c r="S68" s="304">
        <v>1</v>
      </c>
      <c r="T68" s="308">
        <v>12</v>
      </c>
      <c r="U68" s="310">
        <f t="shared" si="15"/>
        <v>0</v>
      </c>
      <c r="V68" s="311">
        <f t="shared" si="16"/>
        <v>0</v>
      </c>
      <c r="W68" s="311">
        <v>0</v>
      </c>
      <c r="X68" s="311">
        <f t="shared" si="28"/>
        <v>0</v>
      </c>
      <c r="Y68" s="311">
        <v>0</v>
      </c>
      <c r="Z68" s="311">
        <f>Y68*T68*M68</f>
        <v>0</v>
      </c>
      <c r="AA68" s="311">
        <v>0</v>
      </c>
      <c r="AB68" s="311">
        <f>AA68*T68*M68</f>
        <v>0</v>
      </c>
      <c r="AC68" s="311">
        <v>0</v>
      </c>
      <c r="AD68" s="311">
        <f t="shared" si="19"/>
        <v>0</v>
      </c>
      <c r="AE68" s="311">
        <v>0</v>
      </c>
      <c r="AF68" s="311">
        <f t="shared" si="20"/>
        <v>0</v>
      </c>
      <c r="AG68" s="311">
        <v>0</v>
      </c>
      <c r="AH68" s="311">
        <f t="shared" si="21"/>
        <v>0</v>
      </c>
      <c r="AI68" s="311">
        <v>0</v>
      </c>
      <c r="AJ68" s="311">
        <f t="shared" si="22"/>
        <v>0</v>
      </c>
      <c r="AK68" s="311">
        <v>0</v>
      </c>
      <c r="AL68" s="311">
        <f t="shared" si="23"/>
        <v>0</v>
      </c>
      <c r="AM68" s="311">
        <f t="shared" si="24"/>
        <v>0</v>
      </c>
      <c r="AN68" s="312">
        <f t="shared" si="25"/>
        <v>0</v>
      </c>
      <c r="AO68" s="313">
        <f t="shared" si="26"/>
        <v>0</v>
      </c>
      <c r="AP68" s="305">
        <v>6</v>
      </c>
      <c r="AQ68" s="308"/>
      <c r="AR68" s="308"/>
      <c r="AS68" s="314"/>
    </row>
    <row r="69" spans="1:45" s="71" customFormat="1" ht="46.5" customHeight="1" x14ac:dyDescent="0.2">
      <c r="A69" s="304">
        <v>59</v>
      </c>
      <c r="B69" s="305">
        <v>6</v>
      </c>
      <c r="C69" s="306" t="s">
        <v>65</v>
      </c>
      <c r="D69" s="306" t="s">
        <v>296</v>
      </c>
      <c r="E69" s="307" t="s">
        <v>307</v>
      </c>
      <c r="F69" s="306" t="s">
        <v>308</v>
      </c>
      <c r="G69" s="307" t="s">
        <v>299</v>
      </c>
      <c r="H69" s="306" t="s">
        <v>70</v>
      </c>
      <c r="I69" s="306" t="s">
        <v>70</v>
      </c>
      <c r="J69" s="306" t="s">
        <v>142</v>
      </c>
      <c r="K69" s="307">
        <v>8</v>
      </c>
      <c r="L69" s="307"/>
      <c r="M69" s="307">
        <v>56</v>
      </c>
      <c r="N69" s="308" t="s">
        <v>302</v>
      </c>
      <c r="O69" s="309">
        <f t="shared" si="14"/>
        <v>64730</v>
      </c>
      <c r="P69" s="309">
        <v>64730</v>
      </c>
      <c r="Q69" s="309">
        <v>0</v>
      </c>
      <c r="R69" s="309">
        <v>0</v>
      </c>
      <c r="S69" s="304">
        <v>1</v>
      </c>
      <c r="T69" s="308">
        <v>12</v>
      </c>
      <c r="U69" s="310">
        <f t="shared" si="15"/>
        <v>0</v>
      </c>
      <c r="V69" s="311">
        <f t="shared" si="16"/>
        <v>0</v>
      </c>
      <c r="W69" s="311">
        <v>0</v>
      </c>
      <c r="X69" s="311">
        <f t="shared" si="28"/>
        <v>0</v>
      </c>
      <c r="Y69" s="311">
        <v>0</v>
      </c>
      <c r="Z69" s="311">
        <f>Y69*T69</f>
        <v>0</v>
      </c>
      <c r="AA69" s="311">
        <v>0</v>
      </c>
      <c r="AB69" s="311">
        <f>AA69*T69</f>
        <v>0</v>
      </c>
      <c r="AC69" s="311">
        <v>0</v>
      </c>
      <c r="AD69" s="311">
        <f t="shared" si="19"/>
        <v>0</v>
      </c>
      <c r="AE69" s="311">
        <v>0</v>
      </c>
      <c r="AF69" s="311">
        <f t="shared" si="20"/>
        <v>0</v>
      </c>
      <c r="AG69" s="311">
        <v>0</v>
      </c>
      <c r="AH69" s="311">
        <f t="shared" si="21"/>
        <v>0</v>
      </c>
      <c r="AI69" s="311">
        <v>0</v>
      </c>
      <c r="AJ69" s="311">
        <f t="shared" si="22"/>
        <v>0</v>
      </c>
      <c r="AK69" s="311">
        <v>0</v>
      </c>
      <c r="AL69" s="311">
        <f t="shared" si="23"/>
        <v>0</v>
      </c>
      <c r="AM69" s="311">
        <f t="shared" si="24"/>
        <v>0</v>
      </c>
      <c r="AN69" s="312">
        <f t="shared" si="25"/>
        <v>0</v>
      </c>
      <c r="AO69" s="313">
        <f t="shared" si="26"/>
        <v>0</v>
      </c>
      <c r="AP69" s="305">
        <v>6</v>
      </c>
      <c r="AQ69" s="308"/>
      <c r="AR69" s="308"/>
      <c r="AS69" s="314"/>
    </row>
    <row r="70" spans="1:45" s="71" customFormat="1" ht="46.5" customHeight="1" thickBot="1" x14ac:dyDescent="0.25">
      <c r="A70" s="315">
        <v>60</v>
      </c>
      <c r="B70" s="316">
        <v>6</v>
      </c>
      <c r="C70" s="317" t="s">
        <v>65</v>
      </c>
      <c r="D70" s="317" t="s">
        <v>296</v>
      </c>
      <c r="E70" s="318" t="s">
        <v>309</v>
      </c>
      <c r="F70" s="317" t="s">
        <v>310</v>
      </c>
      <c r="G70" s="318" t="s">
        <v>311</v>
      </c>
      <c r="H70" s="317" t="s">
        <v>70</v>
      </c>
      <c r="I70" s="317" t="s">
        <v>70</v>
      </c>
      <c r="J70" s="317" t="s">
        <v>312</v>
      </c>
      <c r="K70" s="318">
        <v>8</v>
      </c>
      <c r="L70" s="318"/>
      <c r="M70" s="318">
        <v>70</v>
      </c>
      <c r="N70" s="319" t="s">
        <v>72</v>
      </c>
      <c r="O70" s="320">
        <f t="shared" si="14"/>
        <v>43800</v>
      </c>
      <c r="P70" s="320">
        <v>43800</v>
      </c>
      <c r="Q70" s="320">
        <v>0</v>
      </c>
      <c r="R70" s="320">
        <v>0</v>
      </c>
      <c r="S70" s="315">
        <v>1</v>
      </c>
      <c r="T70" s="319">
        <v>12</v>
      </c>
      <c r="U70" s="321">
        <f t="shared" si="15"/>
        <v>0</v>
      </c>
      <c r="V70" s="322">
        <f t="shared" si="16"/>
        <v>0</v>
      </c>
      <c r="W70" s="323">
        <v>0</v>
      </c>
      <c r="X70" s="323">
        <f t="shared" si="28"/>
        <v>0</v>
      </c>
      <c r="Y70" s="323">
        <v>0</v>
      </c>
      <c r="Z70" s="323">
        <f t="shared" ref="Z70:Z79" si="29">Y70*T70*M70</f>
        <v>0</v>
      </c>
      <c r="AA70" s="323">
        <v>0</v>
      </c>
      <c r="AB70" s="323">
        <f t="shared" ref="AB70:AB78" si="30">AA70*T70*M70</f>
        <v>0</v>
      </c>
      <c r="AC70" s="323">
        <v>0</v>
      </c>
      <c r="AD70" s="323">
        <f t="shared" si="19"/>
        <v>0</v>
      </c>
      <c r="AE70" s="323">
        <v>0</v>
      </c>
      <c r="AF70" s="323">
        <f t="shared" si="20"/>
        <v>0</v>
      </c>
      <c r="AG70" s="323">
        <v>0</v>
      </c>
      <c r="AH70" s="324">
        <f t="shared" si="21"/>
        <v>0</v>
      </c>
      <c r="AI70" s="323">
        <v>0</v>
      </c>
      <c r="AJ70" s="325">
        <f t="shared" si="22"/>
        <v>0</v>
      </c>
      <c r="AK70" s="323">
        <v>0</v>
      </c>
      <c r="AL70" s="326">
        <f t="shared" si="23"/>
        <v>0</v>
      </c>
      <c r="AM70" s="323">
        <f t="shared" si="24"/>
        <v>0</v>
      </c>
      <c r="AN70" s="327">
        <f t="shared" si="25"/>
        <v>0</v>
      </c>
      <c r="AO70" s="328">
        <f t="shared" si="26"/>
        <v>0</v>
      </c>
      <c r="AP70" s="316">
        <v>6</v>
      </c>
      <c r="AQ70" s="329">
        <f>SUM(AM65:AM70)</f>
        <v>0</v>
      </c>
      <c r="AR70" s="329">
        <f>AQ70*0.23</f>
        <v>0</v>
      </c>
      <c r="AS70" s="330">
        <f>AQ70+AR70</f>
        <v>0</v>
      </c>
    </row>
    <row r="71" spans="1:45" s="169" customFormat="1" ht="46.5" customHeight="1" x14ac:dyDescent="0.2">
      <c r="A71" s="137">
        <v>61</v>
      </c>
      <c r="B71" s="138">
        <v>7</v>
      </c>
      <c r="C71" s="139" t="s">
        <v>313</v>
      </c>
      <c r="D71" s="139" t="s">
        <v>314</v>
      </c>
      <c r="E71" s="140" t="s">
        <v>315</v>
      </c>
      <c r="F71" s="139" t="s">
        <v>316</v>
      </c>
      <c r="G71" s="140" t="s">
        <v>317</v>
      </c>
      <c r="H71" s="139" t="s">
        <v>70</v>
      </c>
      <c r="I71" s="139" t="s">
        <v>70</v>
      </c>
      <c r="J71" s="139" t="s">
        <v>318</v>
      </c>
      <c r="K71" s="140">
        <v>27</v>
      </c>
      <c r="L71" s="140"/>
      <c r="M71" s="140">
        <v>45</v>
      </c>
      <c r="N71" s="141" t="s">
        <v>72</v>
      </c>
      <c r="O71" s="142">
        <f t="shared" si="14"/>
        <v>120000</v>
      </c>
      <c r="P71" s="142">
        <v>120000</v>
      </c>
      <c r="Q71" s="142">
        <v>0</v>
      </c>
      <c r="R71" s="142">
        <v>0</v>
      </c>
      <c r="S71" s="137">
        <v>1</v>
      </c>
      <c r="T71" s="141">
        <v>12</v>
      </c>
      <c r="U71" s="143">
        <f t="shared" si="15"/>
        <v>0</v>
      </c>
      <c r="V71" s="331">
        <f t="shared" si="16"/>
        <v>0</v>
      </c>
      <c r="W71" s="144">
        <v>0</v>
      </c>
      <c r="X71" s="144">
        <f t="shared" si="28"/>
        <v>0</v>
      </c>
      <c r="Y71" s="144">
        <v>0</v>
      </c>
      <c r="Z71" s="144">
        <f t="shared" si="29"/>
        <v>0</v>
      </c>
      <c r="AA71" s="144">
        <v>0</v>
      </c>
      <c r="AB71" s="144">
        <f t="shared" si="30"/>
        <v>0</v>
      </c>
      <c r="AC71" s="144">
        <v>0</v>
      </c>
      <c r="AD71" s="144">
        <f t="shared" si="19"/>
        <v>0</v>
      </c>
      <c r="AE71" s="144">
        <v>0</v>
      </c>
      <c r="AF71" s="144">
        <f t="shared" si="20"/>
        <v>0</v>
      </c>
      <c r="AG71" s="144">
        <v>0</v>
      </c>
      <c r="AH71" s="145">
        <f t="shared" si="21"/>
        <v>0</v>
      </c>
      <c r="AI71" s="144">
        <v>0</v>
      </c>
      <c r="AJ71" s="332">
        <f t="shared" si="22"/>
        <v>0</v>
      </c>
      <c r="AK71" s="144">
        <v>0</v>
      </c>
      <c r="AL71" s="333">
        <f t="shared" si="23"/>
        <v>0</v>
      </c>
      <c r="AM71" s="144">
        <f t="shared" si="24"/>
        <v>0</v>
      </c>
      <c r="AN71" s="146">
        <f t="shared" si="25"/>
        <v>0</v>
      </c>
      <c r="AO71" s="334">
        <f t="shared" si="26"/>
        <v>0</v>
      </c>
      <c r="AP71" s="137">
        <v>7</v>
      </c>
      <c r="AQ71" s="335"/>
      <c r="AR71" s="335"/>
      <c r="AS71" s="336"/>
    </row>
    <row r="72" spans="1:45" s="169" customFormat="1" ht="46.5" customHeight="1" x14ac:dyDescent="0.2">
      <c r="A72" s="147">
        <v>62</v>
      </c>
      <c r="B72" s="148">
        <v>7</v>
      </c>
      <c r="C72" s="149" t="s">
        <v>313</v>
      </c>
      <c r="D72" s="149" t="s">
        <v>314</v>
      </c>
      <c r="E72" s="150" t="s">
        <v>319</v>
      </c>
      <c r="F72" s="149" t="s">
        <v>320</v>
      </c>
      <c r="G72" s="150" t="s">
        <v>321</v>
      </c>
      <c r="H72" s="149" t="s">
        <v>70</v>
      </c>
      <c r="I72" s="149" t="s">
        <v>70</v>
      </c>
      <c r="J72" s="149" t="s">
        <v>322</v>
      </c>
      <c r="K72" s="150">
        <v>3</v>
      </c>
      <c r="L72" s="150"/>
      <c r="M72" s="150">
        <v>65</v>
      </c>
      <c r="N72" s="151" t="s">
        <v>72</v>
      </c>
      <c r="O72" s="152">
        <f t="shared" si="14"/>
        <v>210000</v>
      </c>
      <c r="P72" s="152">
        <v>210000</v>
      </c>
      <c r="Q72" s="152">
        <v>0</v>
      </c>
      <c r="R72" s="152">
        <v>0</v>
      </c>
      <c r="S72" s="147">
        <v>1</v>
      </c>
      <c r="T72" s="151">
        <v>12</v>
      </c>
      <c r="U72" s="153">
        <f t="shared" si="15"/>
        <v>0</v>
      </c>
      <c r="V72" s="154">
        <f t="shared" si="16"/>
        <v>0</v>
      </c>
      <c r="W72" s="154">
        <v>0</v>
      </c>
      <c r="X72" s="154">
        <f t="shared" si="28"/>
        <v>0</v>
      </c>
      <c r="Y72" s="154">
        <v>0</v>
      </c>
      <c r="Z72" s="154">
        <f t="shared" si="29"/>
        <v>0</v>
      </c>
      <c r="AA72" s="154">
        <v>0</v>
      </c>
      <c r="AB72" s="154">
        <f t="shared" si="30"/>
        <v>0</v>
      </c>
      <c r="AC72" s="154">
        <v>0</v>
      </c>
      <c r="AD72" s="154">
        <f t="shared" si="19"/>
        <v>0</v>
      </c>
      <c r="AE72" s="154">
        <v>0</v>
      </c>
      <c r="AF72" s="154">
        <f t="shared" si="20"/>
        <v>0</v>
      </c>
      <c r="AG72" s="154">
        <v>0</v>
      </c>
      <c r="AH72" s="156">
        <f t="shared" si="21"/>
        <v>0</v>
      </c>
      <c r="AI72" s="154">
        <v>0</v>
      </c>
      <c r="AJ72" s="337">
        <f t="shared" si="22"/>
        <v>0</v>
      </c>
      <c r="AK72" s="154">
        <v>0</v>
      </c>
      <c r="AL72" s="338">
        <f t="shared" si="23"/>
        <v>0</v>
      </c>
      <c r="AM72" s="154">
        <f t="shared" si="24"/>
        <v>0</v>
      </c>
      <c r="AN72" s="155">
        <f t="shared" si="25"/>
        <v>0</v>
      </c>
      <c r="AO72" s="339">
        <f t="shared" si="26"/>
        <v>0</v>
      </c>
      <c r="AP72" s="147">
        <v>7</v>
      </c>
      <c r="AQ72" s="340"/>
      <c r="AR72" s="340"/>
      <c r="AS72" s="341"/>
    </row>
    <row r="73" spans="1:45" s="169" customFormat="1" ht="46.5" customHeight="1" x14ac:dyDescent="0.2">
      <c r="A73" s="147">
        <v>63</v>
      </c>
      <c r="B73" s="148">
        <v>7</v>
      </c>
      <c r="C73" s="149" t="s">
        <v>313</v>
      </c>
      <c r="D73" s="149" t="s">
        <v>314</v>
      </c>
      <c r="E73" s="150" t="s">
        <v>323</v>
      </c>
      <c r="F73" s="149" t="s">
        <v>324</v>
      </c>
      <c r="G73" s="150" t="s">
        <v>325</v>
      </c>
      <c r="H73" s="149" t="s">
        <v>70</v>
      </c>
      <c r="I73" s="149" t="s">
        <v>70</v>
      </c>
      <c r="J73" s="149" t="s">
        <v>326</v>
      </c>
      <c r="K73" s="150">
        <v>8</v>
      </c>
      <c r="L73" s="150"/>
      <c r="M73" s="150">
        <v>27</v>
      </c>
      <c r="N73" s="151" t="s">
        <v>82</v>
      </c>
      <c r="O73" s="152">
        <f t="shared" si="14"/>
        <v>50000</v>
      </c>
      <c r="P73" s="152">
        <v>50000</v>
      </c>
      <c r="Q73" s="152">
        <v>0</v>
      </c>
      <c r="R73" s="152">
        <v>0</v>
      </c>
      <c r="S73" s="147">
        <v>1</v>
      </c>
      <c r="T73" s="151">
        <v>12</v>
      </c>
      <c r="U73" s="153">
        <f t="shared" si="15"/>
        <v>0</v>
      </c>
      <c r="V73" s="154">
        <f t="shared" si="16"/>
        <v>0</v>
      </c>
      <c r="W73" s="154">
        <v>0</v>
      </c>
      <c r="X73" s="154">
        <f t="shared" si="28"/>
        <v>0</v>
      </c>
      <c r="Y73" s="154">
        <v>0</v>
      </c>
      <c r="Z73" s="154">
        <f t="shared" si="29"/>
        <v>0</v>
      </c>
      <c r="AA73" s="154">
        <v>0</v>
      </c>
      <c r="AB73" s="154">
        <f t="shared" si="30"/>
        <v>0</v>
      </c>
      <c r="AC73" s="154">
        <v>0</v>
      </c>
      <c r="AD73" s="154">
        <f t="shared" si="19"/>
        <v>0</v>
      </c>
      <c r="AE73" s="154">
        <v>0</v>
      </c>
      <c r="AF73" s="154">
        <f t="shared" si="20"/>
        <v>0</v>
      </c>
      <c r="AG73" s="154">
        <v>0</v>
      </c>
      <c r="AH73" s="154">
        <f t="shared" si="21"/>
        <v>0</v>
      </c>
      <c r="AI73" s="154">
        <v>0</v>
      </c>
      <c r="AJ73" s="154">
        <f t="shared" si="22"/>
        <v>0</v>
      </c>
      <c r="AK73" s="154">
        <v>0</v>
      </c>
      <c r="AL73" s="154">
        <f t="shared" si="23"/>
        <v>0</v>
      </c>
      <c r="AM73" s="154">
        <f t="shared" si="24"/>
        <v>0</v>
      </c>
      <c r="AN73" s="155">
        <f t="shared" si="25"/>
        <v>0</v>
      </c>
      <c r="AO73" s="339">
        <f t="shared" si="26"/>
        <v>0</v>
      </c>
      <c r="AP73" s="147">
        <v>7</v>
      </c>
      <c r="AQ73" s="340"/>
      <c r="AR73" s="340"/>
      <c r="AS73" s="341"/>
    </row>
    <row r="74" spans="1:45" s="169" customFormat="1" ht="46.5" customHeight="1" x14ac:dyDescent="0.2">
      <c r="A74" s="147">
        <v>64</v>
      </c>
      <c r="B74" s="148">
        <v>7</v>
      </c>
      <c r="C74" s="149" t="s">
        <v>313</v>
      </c>
      <c r="D74" s="149" t="s">
        <v>314</v>
      </c>
      <c r="E74" s="150" t="s">
        <v>327</v>
      </c>
      <c r="F74" s="149" t="s">
        <v>328</v>
      </c>
      <c r="G74" s="150" t="s">
        <v>321</v>
      </c>
      <c r="H74" s="149" t="s">
        <v>70</v>
      </c>
      <c r="I74" s="149" t="s">
        <v>70</v>
      </c>
      <c r="J74" s="149" t="s">
        <v>322</v>
      </c>
      <c r="K74" s="150">
        <v>3</v>
      </c>
      <c r="L74" s="150"/>
      <c r="M74" s="150">
        <v>56</v>
      </c>
      <c r="N74" s="151" t="s">
        <v>72</v>
      </c>
      <c r="O74" s="152">
        <f t="shared" si="14"/>
        <v>40000</v>
      </c>
      <c r="P74" s="152">
        <v>40000</v>
      </c>
      <c r="Q74" s="152">
        <v>0</v>
      </c>
      <c r="R74" s="152">
        <v>0</v>
      </c>
      <c r="S74" s="147">
        <v>1</v>
      </c>
      <c r="T74" s="151">
        <v>12</v>
      </c>
      <c r="U74" s="153">
        <f t="shared" si="15"/>
        <v>0</v>
      </c>
      <c r="V74" s="154">
        <f t="shared" si="16"/>
        <v>0</v>
      </c>
      <c r="W74" s="154">
        <v>0</v>
      </c>
      <c r="X74" s="154">
        <f t="shared" si="28"/>
        <v>0</v>
      </c>
      <c r="Y74" s="154">
        <v>0</v>
      </c>
      <c r="Z74" s="154">
        <f t="shared" si="29"/>
        <v>0</v>
      </c>
      <c r="AA74" s="154">
        <v>0</v>
      </c>
      <c r="AB74" s="154">
        <f t="shared" si="30"/>
        <v>0</v>
      </c>
      <c r="AC74" s="154">
        <v>0</v>
      </c>
      <c r="AD74" s="154">
        <f t="shared" si="19"/>
        <v>0</v>
      </c>
      <c r="AE74" s="154">
        <v>0</v>
      </c>
      <c r="AF74" s="154">
        <f t="shared" si="20"/>
        <v>0</v>
      </c>
      <c r="AG74" s="154">
        <v>0</v>
      </c>
      <c r="AH74" s="156">
        <f t="shared" si="21"/>
        <v>0</v>
      </c>
      <c r="AI74" s="154">
        <v>0</v>
      </c>
      <c r="AJ74" s="337">
        <f t="shared" si="22"/>
        <v>0</v>
      </c>
      <c r="AK74" s="154">
        <v>0</v>
      </c>
      <c r="AL74" s="338">
        <f t="shared" si="23"/>
        <v>0</v>
      </c>
      <c r="AM74" s="154">
        <f t="shared" si="24"/>
        <v>0</v>
      </c>
      <c r="AN74" s="155">
        <f t="shared" si="25"/>
        <v>0</v>
      </c>
      <c r="AO74" s="339">
        <f t="shared" si="26"/>
        <v>0</v>
      </c>
      <c r="AP74" s="147">
        <v>7</v>
      </c>
      <c r="AQ74" s="340"/>
      <c r="AR74" s="340"/>
      <c r="AS74" s="341"/>
    </row>
    <row r="75" spans="1:45" s="169" customFormat="1" ht="46.5" customHeight="1" x14ac:dyDescent="0.2">
      <c r="A75" s="147">
        <v>65</v>
      </c>
      <c r="B75" s="148">
        <v>7</v>
      </c>
      <c r="C75" s="149" t="s">
        <v>313</v>
      </c>
      <c r="D75" s="149" t="s">
        <v>314</v>
      </c>
      <c r="E75" s="150" t="s">
        <v>329</v>
      </c>
      <c r="F75" s="149" t="s">
        <v>330</v>
      </c>
      <c r="G75" s="150" t="s">
        <v>317</v>
      </c>
      <c r="H75" s="149" t="s">
        <v>70</v>
      </c>
      <c r="I75" s="149" t="s">
        <v>70</v>
      </c>
      <c r="J75" s="149" t="s">
        <v>318</v>
      </c>
      <c r="K75" s="150">
        <v>1</v>
      </c>
      <c r="L75" s="150"/>
      <c r="M75" s="150">
        <v>45</v>
      </c>
      <c r="N75" s="151" t="s">
        <v>72</v>
      </c>
      <c r="O75" s="152">
        <f t="shared" ref="O75:O105" si="31">SUM(P75:R75)</f>
        <v>40000</v>
      </c>
      <c r="P75" s="152">
        <v>40000</v>
      </c>
      <c r="Q75" s="152">
        <v>0</v>
      </c>
      <c r="R75" s="152">
        <v>0</v>
      </c>
      <c r="S75" s="147">
        <v>1</v>
      </c>
      <c r="T75" s="151">
        <v>12</v>
      </c>
      <c r="U75" s="153">
        <f t="shared" ref="U75:U105" si="32">E$1</f>
        <v>0</v>
      </c>
      <c r="V75" s="154">
        <f t="shared" ref="V75:V105" si="33">U75*O75</f>
        <v>0</v>
      </c>
      <c r="W75" s="154">
        <v>0</v>
      </c>
      <c r="X75" s="154">
        <f t="shared" si="28"/>
        <v>0</v>
      </c>
      <c r="Y75" s="154">
        <v>0</v>
      </c>
      <c r="Z75" s="154">
        <f t="shared" si="29"/>
        <v>0</v>
      </c>
      <c r="AA75" s="154">
        <v>0</v>
      </c>
      <c r="AB75" s="154">
        <f t="shared" si="30"/>
        <v>0</v>
      </c>
      <c r="AC75" s="154">
        <v>0</v>
      </c>
      <c r="AD75" s="154">
        <f t="shared" ref="AD75:AD105" si="34">AC75*O75/1000</f>
        <v>0</v>
      </c>
      <c r="AE75" s="154">
        <v>0</v>
      </c>
      <c r="AF75" s="154">
        <f t="shared" ref="AF75:AF78" si="35">AE75*O75</f>
        <v>0</v>
      </c>
      <c r="AG75" s="154">
        <v>0</v>
      </c>
      <c r="AH75" s="156">
        <f t="shared" ref="AH75:AH78" si="36">AG75*P75</f>
        <v>0</v>
      </c>
      <c r="AI75" s="154">
        <v>0</v>
      </c>
      <c r="AJ75" s="337">
        <f t="shared" ref="AJ75:AJ78" si="37">AI75*Q75</f>
        <v>0</v>
      </c>
      <c r="AK75" s="154">
        <v>0</v>
      </c>
      <c r="AL75" s="338">
        <f t="shared" ref="AL75:AL78" si="38">AK75*R75</f>
        <v>0</v>
      </c>
      <c r="AM75" s="154">
        <f t="shared" ref="AM75:AM105" si="39">AL75+AJ75+AH75+AF75+AD75+AB75+Z75+X75+V75</f>
        <v>0</v>
      </c>
      <c r="AN75" s="155">
        <f t="shared" ref="AN75:AN105" si="40">AM75*0.23</f>
        <v>0</v>
      </c>
      <c r="AO75" s="339">
        <f t="shared" ref="AO75:AO105" si="41">AM75+AN75</f>
        <v>0</v>
      </c>
      <c r="AP75" s="147">
        <v>7</v>
      </c>
      <c r="AQ75" s="340"/>
      <c r="AR75" s="340"/>
      <c r="AS75" s="341"/>
    </row>
    <row r="76" spans="1:45" s="169" customFormat="1" ht="46.5" customHeight="1" x14ac:dyDescent="0.2">
      <c r="A76" s="147">
        <v>66</v>
      </c>
      <c r="B76" s="148">
        <v>7</v>
      </c>
      <c r="C76" s="149" t="s">
        <v>313</v>
      </c>
      <c r="D76" s="149" t="s">
        <v>314</v>
      </c>
      <c r="E76" s="150" t="s">
        <v>331</v>
      </c>
      <c r="F76" s="149" t="s">
        <v>332</v>
      </c>
      <c r="G76" s="150" t="s">
        <v>333</v>
      </c>
      <c r="H76" s="149" t="s">
        <v>70</v>
      </c>
      <c r="I76" s="149" t="s">
        <v>70</v>
      </c>
      <c r="J76" s="149" t="s">
        <v>334</v>
      </c>
      <c r="K76" s="150">
        <v>1</v>
      </c>
      <c r="L76" s="150"/>
      <c r="M76" s="150">
        <v>60</v>
      </c>
      <c r="N76" s="151" t="s">
        <v>72</v>
      </c>
      <c r="O76" s="152">
        <f t="shared" si="31"/>
        <v>130000</v>
      </c>
      <c r="P76" s="152">
        <v>130000</v>
      </c>
      <c r="Q76" s="152">
        <v>0</v>
      </c>
      <c r="R76" s="152">
        <v>0</v>
      </c>
      <c r="S76" s="147">
        <v>1</v>
      </c>
      <c r="T76" s="151">
        <v>12</v>
      </c>
      <c r="U76" s="153">
        <f t="shared" si="32"/>
        <v>0</v>
      </c>
      <c r="V76" s="154">
        <f t="shared" si="33"/>
        <v>0</v>
      </c>
      <c r="W76" s="154">
        <v>0</v>
      </c>
      <c r="X76" s="154">
        <f t="shared" si="28"/>
        <v>0</v>
      </c>
      <c r="Y76" s="154">
        <v>0</v>
      </c>
      <c r="Z76" s="154">
        <f t="shared" si="29"/>
        <v>0</v>
      </c>
      <c r="AA76" s="154">
        <v>0</v>
      </c>
      <c r="AB76" s="154">
        <f t="shared" si="30"/>
        <v>0</v>
      </c>
      <c r="AC76" s="154">
        <v>0</v>
      </c>
      <c r="AD76" s="154">
        <f t="shared" si="34"/>
        <v>0</v>
      </c>
      <c r="AE76" s="154">
        <v>0</v>
      </c>
      <c r="AF76" s="154">
        <f t="shared" si="35"/>
        <v>0</v>
      </c>
      <c r="AG76" s="154">
        <v>0</v>
      </c>
      <c r="AH76" s="156">
        <f t="shared" si="36"/>
        <v>0</v>
      </c>
      <c r="AI76" s="154">
        <v>0</v>
      </c>
      <c r="AJ76" s="337">
        <f t="shared" si="37"/>
        <v>0</v>
      </c>
      <c r="AK76" s="154">
        <v>0</v>
      </c>
      <c r="AL76" s="338">
        <f t="shared" si="38"/>
        <v>0</v>
      </c>
      <c r="AM76" s="154">
        <f t="shared" si="39"/>
        <v>0</v>
      </c>
      <c r="AN76" s="155">
        <f t="shared" si="40"/>
        <v>0</v>
      </c>
      <c r="AO76" s="339">
        <f t="shared" si="41"/>
        <v>0</v>
      </c>
      <c r="AP76" s="147">
        <v>7</v>
      </c>
      <c r="AQ76" s="340"/>
      <c r="AR76" s="340"/>
      <c r="AS76" s="341"/>
    </row>
    <row r="77" spans="1:45" s="169" customFormat="1" ht="46.5" customHeight="1" thickBot="1" x14ac:dyDescent="0.25">
      <c r="A77" s="157">
        <v>67</v>
      </c>
      <c r="B77" s="158">
        <v>7</v>
      </c>
      <c r="C77" s="159" t="s">
        <v>313</v>
      </c>
      <c r="D77" s="159" t="s">
        <v>314</v>
      </c>
      <c r="E77" s="160" t="s">
        <v>335</v>
      </c>
      <c r="F77" s="159" t="s">
        <v>336</v>
      </c>
      <c r="G77" s="160" t="s">
        <v>337</v>
      </c>
      <c r="H77" s="159" t="s">
        <v>70</v>
      </c>
      <c r="I77" s="159" t="s">
        <v>70</v>
      </c>
      <c r="J77" s="159" t="s">
        <v>338</v>
      </c>
      <c r="K77" s="160">
        <v>1</v>
      </c>
      <c r="L77" s="160"/>
      <c r="M77" s="160">
        <v>60</v>
      </c>
      <c r="N77" s="161" t="s">
        <v>72</v>
      </c>
      <c r="O77" s="162">
        <f t="shared" si="31"/>
        <v>130000</v>
      </c>
      <c r="P77" s="162">
        <v>130000</v>
      </c>
      <c r="Q77" s="162">
        <v>0</v>
      </c>
      <c r="R77" s="162">
        <v>0</v>
      </c>
      <c r="S77" s="157">
        <v>1</v>
      </c>
      <c r="T77" s="161">
        <v>12</v>
      </c>
      <c r="U77" s="163">
        <f t="shared" si="32"/>
        <v>0</v>
      </c>
      <c r="V77" s="342">
        <f t="shared" si="33"/>
        <v>0</v>
      </c>
      <c r="W77" s="164">
        <v>0</v>
      </c>
      <c r="X77" s="164">
        <f t="shared" si="28"/>
        <v>0</v>
      </c>
      <c r="Y77" s="164">
        <v>0</v>
      </c>
      <c r="Z77" s="164">
        <f t="shared" si="29"/>
        <v>0</v>
      </c>
      <c r="AA77" s="164">
        <v>0</v>
      </c>
      <c r="AB77" s="164">
        <f t="shared" si="30"/>
        <v>0</v>
      </c>
      <c r="AC77" s="164">
        <v>0</v>
      </c>
      <c r="AD77" s="164">
        <f t="shared" si="34"/>
        <v>0</v>
      </c>
      <c r="AE77" s="164">
        <v>0</v>
      </c>
      <c r="AF77" s="164">
        <f t="shared" si="35"/>
        <v>0</v>
      </c>
      <c r="AG77" s="164">
        <v>0</v>
      </c>
      <c r="AH77" s="343">
        <f t="shared" si="36"/>
        <v>0</v>
      </c>
      <c r="AI77" s="164">
        <v>0</v>
      </c>
      <c r="AJ77" s="344">
        <f t="shared" si="37"/>
        <v>0</v>
      </c>
      <c r="AK77" s="164">
        <v>0</v>
      </c>
      <c r="AL77" s="345">
        <f t="shared" si="38"/>
        <v>0</v>
      </c>
      <c r="AM77" s="164">
        <f t="shared" si="39"/>
        <v>0</v>
      </c>
      <c r="AN77" s="165">
        <f t="shared" si="40"/>
        <v>0</v>
      </c>
      <c r="AO77" s="346">
        <f t="shared" si="41"/>
        <v>0</v>
      </c>
      <c r="AP77" s="157">
        <v>7</v>
      </c>
      <c r="AQ77" s="166">
        <f>SUM(AM71:AM77)</f>
        <v>0</v>
      </c>
      <c r="AR77" s="166">
        <f>AQ77*0.23</f>
        <v>0</v>
      </c>
      <c r="AS77" s="167">
        <f>AQ77+AR77</f>
        <v>0</v>
      </c>
    </row>
    <row r="78" spans="1:45" s="71" customFormat="1" ht="46.5" customHeight="1" thickBot="1" x14ac:dyDescent="0.25">
      <c r="A78" s="381">
        <v>68</v>
      </c>
      <c r="B78" s="382">
        <v>8</v>
      </c>
      <c r="C78" s="383" t="s">
        <v>339</v>
      </c>
      <c r="D78" s="383" t="s">
        <v>340</v>
      </c>
      <c r="E78" s="384" t="s">
        <v>341</v>
      </c>
      <c r="F78" s="383" t="s">
        <v>342</v>
      </c>
      <c r="G78" s="384" t="s">
        <v>343</v>
      </c>
      <c r="H78" s="383" t="s">
        <v>70</v>
      </c>
      <c r="I78" s="383" t="s">
        <v>70</v>
      </c>
      <c r="J78" s="383" t="s">
        <v>344</v>
      </c>
      <c r="K78" s="384">
        <v>34</v>
      </c>
      <c r="L78" s="384"/>
      <c r="M78" s="384">
        <v>200</v>
      </c>
      <c r="N78" s="385" t="s">
        <v>72</v>
      </c>
      <c r="O78" s="386">
        <f t="shared" si="31"/>
        <v>700000</v>
      </c>
      <c r="P78" s="386">
        <v>700000</v>
      </c>
      <c r="Q78" s="386">
        <v>0</v>
      </c>
      <c r="R78" s="386">
        <v>0</v>
      </c>
      <c r="S78" s="381">
        <v>1</v>
      </c>
      <c r="T78" s="385">
        <v>12</v>
      </c>
      <c r="U78" s="387">
        <f t="shared" si="32"/>
        <v>0</v>
      </c>
      <c r="V78" s="133">
        <f t="shared" si="33"/>
        <v>0</v>
      </c>
      <c r="W78" s="388">
        <v>0</v>
      </c>
      <c r="X78" s="388">
        <f t="shared" si="28"/>
        <v>0</v>
      </c>
      <c r="Y78" s="388">
        <v>0</v>
      </c>
      <c r="Z78" s="388">
        <f t="shared" si="29"/>
        <v>0</v>
      </c>
      <c r="AA78" s="388">
        <v>0</v>
      </c>
      <c r="AB78" s="388">
        <f t="shared" si="30"/>
        <v>0</v>
      </c>
      <c r="AC78" s="388">
        <v>0</v>
      </c>
      <c r="AD78" s="388">
        <f t="shared" si="34"/>
        <v>0</v>
      </c>
      <c r="AE78" s="388">
        <v>0</v>
      </c>
      <c r="AF78" s="388">
        <f t="shared" si="35"/>
        <v>0</v>
      </c>
      <c r="AG78" s="388">
        <v>0</v>
      </c>
      <c r="AH78" s="389">
        <f t="shared" si="36"/>
        <v>0</v>
      </c>
      <c r="AI78" s="388">
        <v>0</v>
      </c>
      <c r="AJ78" s="390">
        <f t="shared" si="37"/>
        <v>0</v>
      </c>
      <c r="AK78" s="388">
        <v>0</v>
      </c>
      <c r="AL78" s="391">
        <f t="shared" si="38"/>
        <v>0</v>
      </c>
      <c r="AM78" s="388">
        <f t="shared" si="39"/>
        <v>0</v>
      </c>
      <c r="AN78" s="392">
        <f t="shared" si="40"/>
        <v>0</v>
      </c>
      <c r="AO78" s="393">
        <f t="shared" si="41"/>
        <v>0</v>
      </c>
      <c r="AP78" s="394">
        <v>8</v>
      </c>
      <c r="AQ78" s="395">
        <f>SUM(AM78)</f>
        <v>0</v>
      </c>
      <c r="AR78" s="134">
        <f>AQ78*0.23</f>
        <v>0</v>
      </c>
      <c r="AS78" s="135">
        <f>AQ78+AR78</f>
        <v>0</v>
      </c>
    </row>
    <row r="79" spans="1:45" s="71" customFormat="1" ht="46.5" customHeight="1" x14ac:dyDescent="0.2">
      <c r="A79" s="347">
        <v>69</v>
      </c>
      <c r="B79" s="348">
        <v>9</v>
      </c>
      <c r="C79" s="349" t="s">
        <v>345</v>
      </c>
      <c r="D79" s="349" t="s">
        <v>346</v>
      </c>
      <c r="E79" s="350" t="s">
        <v>347</v>
      </c>
      <c r="F79" s="349" t="s">
        <v>348</v>
      </c>
      <c r="G79" s="350" t="s">
        <v>343</v>
      </c>
      <c r="H79" s="349" t="s">
        <v>70</v>
      </c>
      <c r="I79" s="349" t="s">
        <v>70</v>
      </c>
      <c r="J79" s="349" t="s">
        <v>344</v>
      </c>
      <c r="K79" s="350">
        <v>34</v>
      </c>
      <c r="L79" s="350"/>
      <c r="M79" s="350">
        <v>800</v>
      </c>
      <c r="N79" s="351" t="s">
        <v>349</v>
      </c>
      <c r="O79" s="352">
        <f t="shared" si="31"/>
        <v>500000</v>
      </c>
      <c r="P79" s="352">
        <v>500000</v>
      </c>
      <c r="Q79" s="352">
        <v>0</v>
      </c>
      <c r="R79" s="352">
        <v>0</v>
      </c>
      <c r="S79" s="347">
        <v>1</v>
      </c>
      <c r="T79" s="351">
        <v>12</v>
      </c>
      <c r="U79" s="353">
        <f t="shared" si="32"/>
        <v>0</v>
      </c>
      <c r="V79" s="354">
        <f t="shared" si="33"/>
        <v>0</v>
      </c>
      <c r="W79" s="355">
        <v>0</v>
      </c>
      <c r="X79" s="355">
        <f t="shared" si="28"/>
        <v>0</v>
      </c>
      <c r="Y79" s="355">
        <v>0</v>
      </c>
      <c r="Z79" s="355">
        <f t="shared" si="29"/>
        <v>0</v>
      </c>
      <c r="AA79" s="355">
        <v>0</v>
      </c>
      <c r="AB79" s="355">
        <f>AA79*T79*M79/1000</f>
        <v>0</v>
      </c>
      <c r="AC79" s="355">
        <v>0</v>
      </c>
      <c r="AD79" s="355">
        <f t="shared" si="34"/>
        <v>0</v>
      </c>
      <c r="AE79" s="355">
        <v>0</v>
      </c>
      <c r="AF79" s="355">
        <f>AE79*O79/1000</f>
        <v>0</v>
      </c>
      <c r="AG79" s="355">
        <v>0</v>
      </c>
      <c r="AH79" s="355">
        <f>AG79*P79/1000</f>
        <v>0</v>
      </c>
      <c r="AI79" s="355">
        <v>0</v>
      </c>
      <c r="AJ79" s="355">
        <f>AI79*Q79/1000</f>
        <v>0</v>
      </c>
      <c r="AK79" s="355">
        <v>0</v>
      </c>
      <c r="AL79" s="355">
        <f>AK79*R79/1000</f>
        <v>0</v>
      </c>
      <c r="AM79" s="355">
        <f t="shared" si="39"/>
        <v>0</v>
      </c>
      <c r="AN79" s="356">
        <f t="shared" si="40"/>
        <v>0</v>
      </c>
      <c r="AO79" s="357">
        <f t="shared" si="41"/>
        <v>0</v>
      </c>
      <c r="AP79" s="348">
        <v>9</v>
      </c>
      <c r="AQ79" s="351"/>
      <c r="AR79" s="351"/>
      <c r="AS79" s="427"/>
    </row>
    <row r="80" spans="1:45" s="71" customFormat="1" ht="46.5" customHeight="1" x14ac:dyDescent="0.2">
      <c r="A80" s="358">
        <v>70</v>
      </c>
      <c r="B80" s="359">
        <v>9</v>
      </c>
      <c r="C80" s="360" t="s">
        <v>345</v>
      </c>
      <c r="D80" s="360" t="s">
        <v>346</v>
      </c>
      <c r="E80" s="361" t="s">
        <v>350</v>
      </c>
      <c r="F80" s="360" t="s">
        <v>351</v>
      </c>
      <c r="G80" s="361" t="s">
        <v>352</v>
      </c>
      <c r="H80" s="360" t="s">
        <v>70</v>
      </c>
      <c r="I80" s="360" t="s">
        <v>70</v>
      </c>
      <c r="J80" s="360" t="s">
        <v>353</v>
      </c>
      <c r="K80" s="361">
        <v>43</v>
      </c>
      <c r="L80" s="361">
        <v>5</v>
      </c>
      <c r="M80" s="361">
        <v>9</v>
      </c>
      <c r="N80" s="362" t="s">
        <v>302</v>
      </c>
      <c r="O80" s="363">
        <f t="shared" si="31"/>
        <v>700</v>
      </c>
      <c r="P80" s="363">
        <v>700</v>
      </c>
      <c r="Q80" s="363">
        <v>0</v>
      </c>
      <c r="R80" s="363">
        <v>0</v>
      </c>
      <c r="S80" s="358">
        <v>1</v>
      </c>
      <c r="T80" s="362">
        <v>12</v>
      </c>
      <c r="U80" s="364">
        <f t="shared" si="32"/>
        <v>0</v>
      </c>
      <c r="V80" s="365">
        <f t="shared" si="33"/>
        <v>0</v>
      </c>
      <c r="W80" s="365">
        <v>0</v>
      </c>
      <c r="X80" s="365">
        <f t="shared" si="28"/>
        <v>0</v>
      </c>
      <c r="Y80" s="365">
        <v>0</v>
      </c>
      <c r="Z80" s="365">
        <f>Y80*T80</f>
        <v>0</v>
      </c>
      <c r="AA80" s="365">
        <v>0</v>
      </c>
      <c r="AB80" s="365">
        <f>AA80*T80</f>
        <v>0</v>
      </c>
      <c r="AC80" s="365">
        <v>0</v>
      </c>
      <c r="AD80" s="365">
        <f t="shared" si="34"/>
        <v>0</v>
      </c>
      <c r="AE80" s="365">
        <v>0</v>
      </c>
      <c r="AF80" s="365">
        <f>AE80*O80</f>
        <v>0</v>
      </c>
      <c r="AG80" s="365">
        <v>0</v>
      </c>
      <c r="AH80" s="365">
        <f>AG80*P80</f>
        <v>0</v>
      </c>
      <c r="AI80" s="365">
        <v>0</v>
      </c>
      <c r="AJ80" s="365">
        <f>AI80*Q80</f>
        <v>0</v>
      </c>
      <c r="AK80" s="365">
        <v>0</v>
      </c>
      <c r="AL80" s="365">
        <f>AK80*R80</f>
        <v>0</v>
      </c>
      <c r="AM80" s="365">
        <f t="shared" si="39"/>
        <v>0</v>
      </c>
      <c r="AN80" s="366">
        <f t="shared" si="40"/>
        <v>0</v>
      </c>
      <c r="AO80" s="367">
        <f t="shared" si="41"/>
        <v>0</v>
      </c>
      <c r="AP80" s="359">
        <v>9</v>
      </c>
      <c r="AQ80" s="362"/>
      <c r="AR80" s="362"/>
      <c r="AS80" s="428"/>
    </row>
    <row r="81" spans="1:45" s="71" customFormat="1" ht="46.5" customHeight="1" thickBot="1" x14ac:dyDescent="0.25">
      <c r="A81" s="368">
        <v>71</v>
      </c>
      <c r="B81" s="369">
        <v>9</v>
      </c>
      <c r="C81" s="370" t="s">
        <v>345</v>
      </c>
      <c r="D81" s="370" t="s">
        <v>346</v>
      </c>
      <c r="E81" s="371" t="s">
        <v>354</v>
      </c>
      <c r="F81" s="370" t="s">
        <v>355</v>
      </c>
      <c r="G81" s="371" t="s">
        <v>356</v>
      </c>
      <c r="H81" s="370" t="s">
        <v>70</v>
      </c>
      <c r="I81" s="370" t="s">
        <v>70</v>
      </c>
      <c r="J81" s="370" t="s">
        <v>357</v>
      </c>
      <c r="K81" s="371">
        <v>9</v>
      </c>
      <c r="L81" s="371"/>
      <c r="M81" s="371">
        <v>27</v>
      </c>
      <c r="N81" s="372" t="s">
        <v>82</v>
      </c>
      <c r="O81" s="373">
        <f t="shared" si="31"/>
        <v>10600</v>
      </c>
      <c r="P81" s="373">
        <v>10600</v>
      </c>
      <c r="Q81" s="373">
        <v>0</v>
      </c>
      <c r="R81" s="373">
        <v>0</v>
      </c>
      <c r="S81" s="368">
        <v>1</v>
      </c>
      <c r="T81" s="372">
        <v>12</v>
      </c>
      <c r="U81" s="374">
        <f t="shared" si="32"/>
        <v>0</v>
      </c>
      <c r="V81" s="375">
        <f t="shared" si="33"/>
        <v>0</v>
      </c>
      <c r="W81" s="376">
        <v>0</v>
      </c>
      <c r="X81" s="376">
        <f t="shared" si="28"/>
        <v>0</v>
      </c>
      <c r="Y81" s="376">
        <v>0</v>
      </c>
      <c r="Z81" s="376">
        <f>Y81*T81*M81</f>
        <v>0</v>
      </c>
      <c r="AA81" s="376">
        <v>0</v>
      </c>
      <c r="AB81" s="365">
        <f>AA81*T81*M81</f>
        <v>0</v>
      </c>
      <c r="AC81" s="376">
        <v>0</v>
      </c>
      <c r="AD81" s="365">
        <f t="shared" si="34"/>
        <v>0</v>
      </c>
      <c r="AE81" s="376">
        <v>0</v>
      </c>
      <c r="AF81" s="365">
        <f>AE81*O81</f>
        <v>0</v>
      </c>
      <c r="AG81" s="376">
        <v>0</v>
      </c>
      <c r="AH81" s="365">
        <f>AG81*P81</f>
        <v>0</v>
      </c>
      <c r="AI81" s="376">
        <v>0</v>
      </c>
      <c r="AJ81" s="365">
        <f>AI81*Q81</f>
        <v>0</v>
      </c>
      <c r="AK81" s="376">
        <v>0</v>
      </c>
      <c r="AL81" s="376">
        <f>AK81*R81</f>
        <v>0</v>
      </c>
      <c r="AM81" s="376">
        <f t="shared" si="39"/>
        <v>0</v>
      </c>
      <c r="AN81" s="377">
        <f t="shared" si="40"/>
        <v>0</v>
      </c>
      <c r="AO81" s="378">
        <f t="shared" si="41"/>
        <v>0</v>
      </c>
      <c r="AP81" s="369">
        <v>9</v>
      </c>
      <c r="AQ81" s="379">
        <f>SUM(AM79:AM81)</f>
        <v>0</v>
      </c>
      <c r="AR81" s="379">
        <f>AQ81*0.23</f>
        <v>0</v>
      </c>
      <c r="AS81" s="380">
        <f>AQ81+AR81</f>
        <v>0</v>
      </c>
    </row>
    <row r="82" spans="1:45" s="71" customFormat="1" ht="46.5" customHeight="1" x14ac:dyDescent="0.2">
      <c r="A82" s="396">
        <v>72</v>
      </c>
      <c r="B82" s="397">
        <v>10</v>
      </c>
      <c r="C82" s="398" t="s">
        <v>358</v>
      </c>
      <c r="D82" s="398" t="s">
        <v>359</v>
      </c>
      <c r="E82" s="399" t="s">
        <v>360</v>
      </c>
      <c r="F82" s="398" t="s">
        <v>361</v>
      </c>
      <c r="G82" s="399" t="s">
        <v>362</v>
      </c>
      <c r="H82" s="398" t="s">
        <v>70</v>
      </c>
      <c r="I82" s="398" t="s">
        <v>70</v>
      </c>
      <c r="J82" s="398" t="s">
        <v>363</v>
      </c>
      <c r="K82" s="399">
        <v>15</v>
      </c>
      <c r="L82" s="399">
        <v>16</v>
      </c>
      <c r="M82" s="399">
        <v>230</v>
      </c>
      <c r="N82" s="399" t="s">
        <v>349</v>
      </c>
      <c r="O82" s="401">
        <f t="shared" si="31"/>
        <v>800000</v>
      </c>
      <c r="P82" s="429">
        <v>800000</v>
      </c>
      <c r="Q82" s="401">
        <v>0</v>
      </c>
      <c r="R82" s="401">
        <v>0</v>
      </c>
      <c r="S82" s="396">
        <v>1</v>
      </c>
      <c r="T82" s="400">
        <v>12</v>
      </c>
      <c r="U82" s="430">
        <f t="shared" si="32"/>
        <v>0</v>
      </c>
      <c r="V82" s="402">
        <f t="shared" si="33"/>
        <v>0</v>
      </c>
      <c r="W82" s="402">
        <v>0</v>
      </c>
      <c r="X82" s="402">
        <f t="shared" si="28"/>
        <v>0</v>
      </c>
      <c r="Y82" s="402">
        <v>0</v>
      </c>
      <c r="Z82" s="402">
        <f>Y82*T82*M82</f>
        <v>0</v>
      </c>
      <c r="AA82" s="402">
        <v>0</v>
      </c>
      <c r="AB82" s="402">
        <f>AA82*T82*M82/1000</f>
        <v>0</v>
      </c>
      <c r="AC82" s="402">
        <v>0</v>
      </c>
      <c r="AD82" s="402">
        <f t="shared" si="34"/>
        <v>0</v>
      </c>
      <c r="AE82" s="402">
        <v>0</v>
      </c>
      <c r="AF82" s="402">
        <f>AE82*O82/1000</f>
        <v>0</v>
      </c>
      <c r="AG82" s="402">
        <v>0</v>
      </c>
      <c r="AH82" s="402">
        <f>AG82*P82/1000</f>
        <v>0</v>
      </c>
      <c r="AI82" s="402">
        <v>0</v>
      </c>
      <c r="AJ82" s="402">
        <f>AI82*Q82/1000</f>
        <v>0</v>
      </c>
      <c r="AK82" s="402">
        <v>0</v>
      </c>
      <c r="AL82" s="402">
        <f>AK82*R82/1000</f>
        <v>0</v>
      </c>
      <c r="AM82" s="402">
        <f t="shared" si="39"/>
        <v>0</v>
      </c>
      <c r="AN82" s="431">
        <f t="shared" si="40"/>
        <v>0</v>
      </c>
      <c r="AO82" s="403">
        <f t="shared" si="41"/>
        <v>0</v>
      </c>
      <c r="AP82" s="396">
        <v>10</v>
      </c>
      <c r="AQ82" s="400"/>
      <c r="AR82" s="400"/>
      <c r="AS82" s="404"/>
    </row>
    <row r="83" spans="1:45" s="71" customFormat="1" ht="46.5" customHeight="1" thickBot="1" x14ac:dyDescent="0.25">
      <c r="A83" s="415">
        <v>73</v>
      </c>
      <c r="B83" s="416">
        <v>10</v>
      </c>
      <c r="C83" s="417" t="s">
        <v>358</v>
      </c>
      <c r="D83" s="417" t="s">
        <v>359</v>
      </c>
      <c r="E83" s="418" t="s">
        <v>364</v>
      </c>
      <c r="F83" s="417" t="s">
        <v>365</v>
      </c>
      <c r="G83" s="418" t="s">
        <v>366</v>
      </c>
      <c r="H83" s="417" t="s">
        <v>367</v>
      </c>
      <c r="I83" s="417" t="s">
        <v>368</v>
      </c>
      <c r="J83" s="417"/>
      <c r="K83" s="418">
        <v>3</v>
      </c>
      <c r="L83" s="418"/>
      <c r="M83" s="418">
        <v>27</v>
      </c>
      <c r="N83" s="418" t="s">
        <v>82</v>
      </c>
      <c r="O83" s="420">
        <f t="shared" si="31"/>
        <v>16000</v>
      </c>
      <c r="P83" s="432">
        <v>16000</v>
      </c>
      <c r="Q83" s="420">
        <v>0</v>
      </c>
      <c r="R83" s="420">
        <v>0</v>
      </c>
      <c r="S83" s="415">
        <v>1</v>
      </c>
      <c r="T83" s="419">
        <v>12</v>
      </c>
      <c r="U83" s="421">
        <f t="shared" si="32"/>
        <v>0</v>
      </c>
      <c r="V83" s="422">
        <f t="shared" si="33"/>
        <v>0</v>
      </c>
      <c r="W83" s="423">
        <v>0</v>
      </c>
      <c r="X83" s="423">
        <f t="shared" si="28"/>
        <v>0</v>
      </c>
      <c r="Y83" s="423">
        <v>0</v>
      </c>
      <c r="Z83" s="423">
        <f>Y83*T83*M83</f>
        <v>0</v>
      </c>
      <c r="AA83" s="423">
        <v>0</v>
      </c>
      <c r="AB83" s="412">
        <f>AA83*T83*M83</f>
        <v>0</v>
      </c>
      <c r="AC83" s="423">
        <v>0</v>
      </c>
      <c r="AD83" s="412">
        <f t="shared" si="34"/>
        <v>0</v>
      </c>
      <c r="AE83" s="423">
        <v>0</v>
      </c>
      <c r="AF83" s="412">
        <f t="shared" ref="AF83:AF88" si="42">AE83*O83</f>
        <v>0</v>
      </c>
      <c r="AG83" s="423">
        <v>0</v>
      </c>
      <c r="AH83" s="412">
        <f t="shared" ref="AH83:AH88" si="43">AG83*P83</f>
        <v>0</v>
      </c>
      <c r="AI83" s="423">
        <v>0</v>
      </c>
      <c r="AJ83" s="412">
        <f t="shared" ref="AJ83:AJ88" si="44">AI83*Q83</f>
        <v>0</v>
      </c>
      <c r="AK83" s="423">
        <v>0</v>
      </c>
      <c r="AL83" s="423">
        <f t="shared" ref="AL83:AL88" si="45">AK83*R83</f>
        <v>0</v>
      </c>
      <c r="AM83" s="423">
        <f t="shared" si="39"/>
        <v>0</v>
      </c>
      <c r="AN83" s="433">
        <f t="shared" si="40"/>
        <v>0</v>
      </c>
      <c r="AO83" s="424">
        <f t="shared" si="41"/>
        <v>0</v>
      </c>
      <c r="AP83" s="415">
        <v>10</v>
      </c>
      <c r="AQ83" s="425">
        <f>SUM(AM82:AM83)</f>
        <v>0</v>
      </c>
      <c r="AR83" s="425">
        <f>AQ83*0.23</f>
        <v>0</v>
      </c>
      <c r="AS83" s="426">
        <f>AQ83+AR83</f>
        <v>0</v>
      </c>
    </row>
    <row r="84" spans="1:45" s="71" customFormat="1" ht="46.5" customHeight="1" x14ac:dyDescent="0.2">
      <c r="A84" s="434">
        <v>74</v>
      </c>
      <c r="B84" s="435">
        <v>11</v>
      </c>
      <c r="C84" s="436" t="s">
        <v>369</v>
      </c>
      <c r="D84" s="436" t="s">
        <v>370</v>
      </c>
      <c r="E84" s="437" t="s">
        <v>371</v>
      </c>
      <c r="F84" s="436" t="s">
        <v>372</v>
      </c>
      <c r="G84" s="437" t="s">
        <v>373</v>
      </c>
      <c r="H84" s="436" t="s">
        <v>70</v>
      </c>
      <c r="I84" s="436" t="s">
        <v>70</v>
      </c>
      <c r="J84" s="436" t="s">
        <v>374</v>
      </c>
      <c r="K84" s="437">
        <v>5</v>
      </c>
      <c r="L84" s="437"/>
      <c r="M84" s="437">
        <v>193</v>
      </c>
      <c r="N84" s="438" t="s">
        <v>72</v>
      </c>
      <c r="O84" s="439">
        <f t="shared" si="31"/>
        <v>104500</v>
      </c>
      <c r="P84" s="439">
        <v>104500</v>
      </c>
      <c r="Q84" s="439">
        <v>0</v>
      </c>
      <c r="R84" s="439">
        <v>0</v>
      </c>
      <c r="S84" s="434">
        <v>1</v>
      </c>
      <c r="T84" s="438">
        <v>12</v>
      </c>
      <c r="U84" s="124">
        <f t="shared" si="32"/>
        <v>0</v>
      </c>
      <c r="V84" s="440">
        <f t="shared" si="33"/>
        <v>0</v>
      </c>
      <c r="W84" s="440">
        <v>0</v>
      </c>
      <c r="X84" s="440">
        <f t="shared" si="28"/>
        <v>0</v>
      </c>
      <c r="Y84" s="440">
        <v>0</v>
      </c>
      <c r="Z84" s="440">
        <f>Y84*T84*M84</f>
        <v>0</v>
      </c>
      <c r="AA84" s="440">
        <v>0</v>
      </c>
      <c r="AB84" s="440">
        <f>AA84*T84*M84</f>
        <v>0</v>
      </c>
      <c r="AC84" s="440">
        <v>0</v>
      </c>
      <c r="AD84" s="440">
        <f t="shared" si="34"/>
        <v>0</v>
      </c>
      <c r="AE84" s="440">
        <v>0</v>
      </c>
      <c r="AF84" s="440">
        <f t="shared" si="42"/>
        <v>0</v>
      </c>
      <c r="AG84" s="440">
        <v>0</v>
      </c>
      <c r="AH84" s="441">
        <f t="shared" si="43"/>
        <v>0</v>
      </c>
      <c r="AI84" s="440">
        <v>0</v>
      </c>
      <c r="AJ84" s="442">
        <f t="shared" si="44"/>
        <v>0</v>
      </c>
      <c r="AK84" s="440">
        <v>0</v>
      </c>
      <c r="AL84" s="443">
        <f t="shared" si="45"/>
        <v>0</v>
      </c>
      <c r="AM84" s="440">
        <f t="shared" si="39"/>
        <v>0</v>
      </c>
      <c r="AN84" s="444">
        <f t="shared" si="40"/>
        <v>0</v>
      </c>
      <c r="AO84" s="445">
        <f t="shared" si="41"/>
        <v>0</v>
      </c>
      <c r="AP84" s="435">
        <v>11</v>
      </c>
      <c r="AQ84" s="438"/>
      <c r="AR84" s="438"/>
      <c r="AS84" s="446"/>
    </row>
    <row r="85" spans="1:45" s="71" customFormat="1" ht="46.5" customHeight="1" thickBot="1" x14ac:dyDescent="0.25">
      <c r="A85" s="447">
        <v>75</v>
      </c>
      <c r="B85" s="448">
        <v>11</v>
      </c>
      <c r="C85" s="449" t="s">
        <v>369</v>
      </c>
      <c r="D85" s="449" t="s">
        <v>370</v>
      </c>
      <c r="E85" s="450" t="s">
        <v>375</v>
      </c>
      <c r="F85" s="449" t="s">
        <v>376</v>
      </c>
      <c r="G85" s="450" t="s">
        <v>377</v>
      </c>
      <c r="H85" s="449" t="s">
        <v>70</v>
      </c>
      <c r="I85" s="449" t="s">
        <v>70</v>
      </c>
      <c r="J85" s="449" t="s">
        <v>378</v>
      </c>
      <c r="K85" s="450">
        <v>6</v>
      </c>
      <c r="L85" s="450"/>
      <c r="M85" s="450">
        <v>3</v>
      </c>
      <c r="N85" s="451" t="s">
        <v>302</v>
      </c>
      <c r="O85" s="452">
        <f t="shared" si="31"/>
        <v>500</v>
      </c>
      <c r="P85" s="452">
        <v>500</v>
      </c>
      <c r="Q85" s="452">
        <v>0</v>
      </c>
      <c r="R85" s="452">
        <v>0</v>
      </c>
      <c r="S85" s="447">
        <v>1</v>
      </c>
      <c r="T85" s="451">
        <v>12</v>
      </c>
      <c r="U85" s="453">
        <f t="shared" si="32"/>
        <v>0</v>
      </c>
      <c r="V85" s="454">
        <f t="shared" si="33"/>
        <v>0</v>
      </c>
      <c r="W85" s="455">
        <v>0</v>
      </c>
      <c r="X85" s="455">
        <f t="shared" si="28"/>
        <v>0</v>
      </c>
      <c r="Y85" s="455">
        <v>0</v>
      </c>
      <c r="Z85" s="456">
        <f>Y85*T85</f>
        <v>0</v>
      </c>
      <c r="AA85" s="455">
        <v>0</v>
      </c>
      <c r="AB85" s="455">
        <f>AA85*T85</f>
        <v>0</v>
      </c>
      <c r="AC85" s="455">
        <v>0</v>
      </c>
      <c r="AD85" s="455">
        <f t="shared" si="34"/>
        <v>0</v>
      </c>
      <c r="AE85" s="455">
        <v>0</v>
      </c>
      <c r="AF85" s="455">
        <f t="shared" si="42"/>
        <v>0</v>
      </c>
      <c r="AG85" s="455">
        <v>0</v>
      </c>
      <c r="AH85" s="455">
        <f t="shared" si="43"/>
        <v>0</v>
      </c>
      <c r="AI85" s="455">
        <v>0</v>
      </c>
      <c r="AJ85" s="455">
        <f t="shared" si="44"/>
        <v>0</v>
      </c>
      <c r="AK85" s="455">
        <v>0</v>
      </c>
      <c r="AL85" s="455">
        <f t="shared" si="45"/>
        <v>0</v>
      </c>
      <c r="AM85" s="455">
        <f t="shared" si="39"/>
        <v>0</v>
      </c>
      <c r="AN85" s="457">
        <f t="shared" si="40"/>
        <v>0</v>
      </c>
      <c r="AO85" s="458">
        <f t="shared" si="41"/>
        <v>0</v>
      </c>
      <c r="AP85" s="448">
        <v>11</v>
      </c>
      <c r="AQ85" s="459">
        <f>SUM(AM84:AM85)</f>
        <v>0</v>
      </c>
      <c r="AR85" s="459">
        <f>AQ85*0.23</f>
        <v>0</v>
      </c>
      <c r="AS85" s="460">
        <f>AQ85+AR85</f>
        <v>0</v>
      </c>
    </row>
    <row r="86" spans="1:45" s="71" customFormat="1" ht="46.5" customHeight="1" thickBot="1" x14ac:dyDescent="0.25">
      <c r="A86" s="464">
        <v>76</v>
      </c>
      <c r="B86" s="465">
        <v>12</v>
      </c>
      <c r="C86" s="466" t="s">
        <v>379</v>
      </c>
      <c r="D86" s="466" t="s">
        <v>380</v>
      </c>
      <c r="E86" s="467" t="s">
        <v>381</v>
      </c>
      <c r="F86" s="466" t="s">
        <v>382</v>
      </c>
      <c r="G86" s="467" t="s">
        <v>383</v>
      </c>
      <c r="H86" s="466" t="s">
        <v>70</v>
      </c>
      <c r="I86" s="466" t="s">
        <v>70</v>
      </c>
      <c r="J86" s="468" t="s">
        <v>384</v>
      </c>
      <c r="K86" s="467" t="s">
        <v>385</v>
      </c>
      <c r="L86" s="467"/>
      <c r="M86" s="469">
        <v>80</v>
      </c>
      <c r="N86" s="469" t="s">
        <v>72</v>
      </c>
      <c r="O86" s="470">
        <f t="shared" si="31"/>
        <v>200000</v>
      </c>
      <c r="P86" s="470">
        <v>200000</v>
      </c>
      <c r="Q86" s="470">
        <v>0</v>
      </c>
      <c r="R86" s="470">
        <v>0</v>
      </c>
      <c r="S86" s="464">
        <v>1</v>
      </c>
      <c r="T86" s="469">
        <v>12</v>
      </c>
      <c r="U86" s="471">
        <f t="shared" si="32"/>
        <v>0</v>
      </c>
      <c r="V86" s="472">
        <f t="shared" si="33"/>
        <v>0</v>
      </c>
      <c r="W86" s="473">
        <v>0</v>
      </c>
      <c r="X86" s="473">
        <f t="shared" si="28"/>
        <v>0</v>
      </c>
      <c r="Y86" s="473">
        <v>0</v>
      </c>
      <c r="Z86" s="473">
        <f t="shared" ref="Z86:Z103" si="46">Y86*T86*M86</f>
        <v>0</v>
      </c>
      <c r="AA86" s="473">
        <v>0</v>
      </c>
      <c r="AB86" s="473">
        <f>AA86*T86*M86</f>
        <v>0</v>
      </c>
      <c r="AC86" s="473">
        <v>0</v>
      </c>
      <c r="AD86" s="473">
        <f t="shared" si="34"/>
        <v>0</v>
      </c>
      <c r="AE86" s="473">
        <v>0</v>
      </c>
      <c r="AF86" s="473">
        <f t="shared" si="42"/>
        <v>0</v>
      </c>
      <c r="AG86" s="473">
        <v>0</v>
      </c>
      <c r="AH86" s="474">
        <f t="shared" si="43"/>
        <v>0</v>
      </c>
      <c r="AI86" s="473">
        <v>0</v>
      </c>
      <c r="AJ86" s="475">
        <f t="shared" si="44"/>
        <v>0</v>
      </c>
      <c r="AK86" s="473">
        <v>0</v>
      </c>
      <c r="AL86" s="476">
        <f t="shared" si="45"/>
        <v>0</v>
      </c>
      <c r="AM86" s="473">
        <f t="shared" si="39"/>
        <v>0</v>
      </c>
      <c r="AN86" s="477">
        <f t="shared" si="40"/>
        <v>0</v>
      </c>
      <c r="AO86" s="478">
        <f t="shared" si="41"/>
        <v>0</v>
      </c>
      <c r="AP86" s="465">
        <v>12</v>
      </c>
      <c r="AQ86" s="479">
        <f>SUM(AM86)</f>
        <v>0</v>
      </c>
      <c r="AR86" s="480">
        <f>AQ86*0.23</f>
        <v>0</v>
      </c>
      <c r="AS86" s="481">
        <f>AQ86+AR86</f>
        <v>0</v>
      </c>
    </row>
    <row r="87" spans="1:45" s="71" customFormat="1" ht="46.5" customHeight="1" x14ac:dyDescent="0.2">
      <c r="A87" s="510">
        <v>77</v>
      </c>
      <c r="B87" s="511">
        <v>13</v>
      </c>
      <c r="C87" s="512" t="s">
        <v>386</v>
      </c>
      <c r="D87" s="512" t="s">
        <v>387</v>
      </c>
      <c r="E87" s="513" t="s">
        <v>388</v>
      </c>
      <c r="F87" s="512" t="s">
        <v>389</v>
      </c>
      <c r="G87" s="513" t="s">
        <v>390</v>
      </c>
      <c r="H87" s="512" t="s">
        <v>70</v>
      </c>
      <c r="I87" s="512" t="s">
        <v>70</v>
      </c>
      <c r="J87" s="512" t="s">
        <v>391</v>
      </c>
      <c r="K87" s="513">
        <v>55</v>
      </c>
      <c r="L87" s="513"/>
      <c r="M87" s="513">
        <v>48</v>
      </c>
      <c r="N87" s="514" t="s">
        <v>72</v>
      </c>
      <c r="O87" s="515">
        <f t="shared" si="31"/>
        <v>65000</v>
      </c>
      <c r="P87" s="515">
        <v>65000</v>
      </c>
      <c r="Q87" s="515">
        <v>0</v>
      </c>
      <c r="R87" s="515">
        <v>0</v>
      </c>
      <c r="S87" s="510">
        <v>1</v>
      </c>
      <c r="T87" s="514">
        <v>12</v>
      </c>
      <c r="U87" s="516">
        <f t="shared" si="32"/>
        <v>0</v>
      </c>
      <c r="V87" s="125">
        <f t="shared" si="33"/>
        <v>0</v>
      </c>
      <c r="W87" s="461">
        <v>0</v>
      </c>
      <c r="X87" s="461">
        <f t="shared" si="28"/>
        <v>0</v>
      </c>
      <c r="Y87" s="461">
        <v>0</v>
      </c>
      <c r="Z87" s="461">
        <f t="shared" si="46"/>
        <v>0</v>
      </c>
      <c r="AA87" s="461">
        <v>0</v>
      </c>
      <c r="AB87" s="461">
        <f>AA87*T87*M87</f>
        <v>0</v>
      </c>
      <c r="AC87" s="461">
        <v>0</v>
      </c>
      <c r="AD87" s="461">
        <f t="shared" si="34"/>
        <v>0</v>
      </c>
      <c r="AE87" s="461">
        <v>0</v>
      </c>
      <c r="AF87" s="461">
        <f t="shared" si="42"/>
        <v>0</v>
      </c>
      <c r="AG87" s="461">
        <v>0</v>
      </c>
      <c r="AH87" s="517">
        <f t="shared" si="43"/>
        <v>0</v>
      </c>
      <c r="AI87" s="461">
        <v>0</v>
      </c>
      <c r="AJ87" s="518">
        <f t="shared" si="44"/>
        <v>0</v>
      </c>
      <c r="AK87" s="461">
        <v>0</v>
      </c>
      <c r="AL87" s="519">
        <f t="shared" si="45"/>
        <v>0</v>
      </c>
      <c r="AM87" s="461">
        <f t="shared" si="39"/>
        <v>0</v>
      </c>
      <c r="AN87" s="520">
        <f t="shared" si="40"/>
        <v>0</v>
      </c>
      <c r="AO87" s="521">
        <f t="shared" si="41"/>
        <v>0</v>
      </c>
      <c r="AP87" s="511">
        <v>13</v>
      </c>
      <c r="AQ87" s="514"/>
      <c r="AR87" s="514"/>
      <c r="AS87" s="522"/>
    </row>
    <row r="88" spans="1:45" s="71" customFormat="1" ht="46.5" customHeight="1" x14ac:dyDescent="0.2">
      <c r="A88" s="523">
        <v>78</v>
      </c>
      <c r="B88" s="524">
        <v>13</v>
      </c>
      <c r="C88" s="525" t="s">
        <v>386</v>
      </c>
      <c r="D88" s="525" t="s">
        <v>387</v>
      </c>
      <c r="E88" s="526" t="s">
        <v>392</v>
      </c>
      <c r="F88" s="525" t="s">
        <v>393</v>
      </c>
      <c r="G88" s="526" t="s">
        <v>394</v>
      </c>
      <c r="H88" s="525" t="s">
        <v>70</v>
      </c>
      <c r="I88" s="525" t="s">
        <v>70</v>
      </c>
      <c r="J88" s="525" t="s">
        <v>395</v>
      </c>
      <c r="K88" s="526">
        <v>14</v>
      </c>
      <c r="L88" s="526"/>
      <c r="M88" s="526">
        <v>27</v>
      </c>
      <c r="N88" s="527" t="s">
        <v>86</v>
      </c>
      <c r="O88" s="528">
        <f t="shared" si="31"/>
        <v>48698</v>
      </c>
      <c r="P88" s="528">
        <v>9195</v>
      </c>
      <c r="Q88" s="528">
        <v>39503</v>
      </c>
      <c r="R88" s="528">
        <v>0</v>
      </c>
      <c r="S88" s="523">
        <v>1</v>
      </c>
      <c r="T88" s="527">
        <v>12</v>
      </c>
      <c r="U88" s="529">
        <f t="shared" si="32"/>
        <v>0</v>
      </c>
      <c r="V88" s="530">
        <f t="shared" si="33"/>
        <v>0</v>
      </c>
      <c r="W88" s="530">
        <v>0</v>
      </c>
      <c r="X88" s="530">
        <f t="shared" si="28"/>
        <v>0</v>
      </c>
      <c r="Y88" s="530">
        <v>0</v>
      </c>
      <c r="Z88" s="530">
        <f t="shared" si="46"/>
        <v>0</v>
      </c>
      <c r="AA88" s="530">
        <v>0</v>
      </c>
      <c r="AB88" s="530">
        <f>AA88*T88*M88</f>
        <v>0</v>
      </c>
      <c r="AC88" s="530">
        <v>0</v>
      </c>
      <c r="AD88" s="530">
        <f t="shared" si="34"/>
        <v>0</v>
      </c>
      <c r="AE88" s="530">
        <v>0</v>
      </c>
      <c r="AF88" s="530">
        <f t="shared" si="42"/>
        <v>0</v>
      </c>
      <c r="AG88" s="530">
        <v>0</v>
      </c>
      <c r="AH88" s="530">
        <f t="shared" si="43"/>
        <v>0</v>
      </c>
      <c r="AI88" s="530">
        <v>0</v>
      </c>
      <c r="AJ88" s="530">
        <f t="shared" si="44"/>
        <v>0</v>
      </c>
      <c r="AK88" s="530">
        <v>0</v>
      </c>
      <c r="AL88" s="530">
        <f t="shared" si="45"/>
        <v>0</v>
      </c>
      <c r="AM88" s="530">
        <f t="shared" si="39"/>
        <v>0</v>
      </c>
      <c r="AN88" s="531">
        <f t="shared" si="40"/>
        <v>0</v>
      </c>
      <c r="AO88" s="532">
        <f t="shared" si="41"/>
        <v>0</v>
      </c>
      <c r="AP88" s="524">
        <v>13</v>
      </c>
      <c r="AQ88" s="527"/>
      <c r="AR88" s="527"/>
      <c r="AS88" s="533"/>
    </row>
    <row r="89" spans="1:45" s="71" customFormat="1" ht="46.5" customHeight="1" x14ac:dyDescent="0.2">
      <c r="A89" s="534">
        <v>79</v>
      </c>
      <c r="B89" s="524">
        <v>13</v>
      </c>
      <c r="C89" s="525" t="s">
        <v>386</v>
      </c>
      <c r="D89" s="525" t="s">
        <v>387</v>
      </c>
      <c r="E89" s="526" t="s">
        <v>396</v>
      </c>
      <c r="F89" s="525" t="s">
        <v>397</v>
      </c>
      <c r="G89" s="526" t="s">
        <v>398</v>
      </c>
      <c r="H89" s="525" t="s">
        <v>70</v>
      </c>
      <c r="I89" s="525" t="s">
        <v>70</v>
      </c>
      <c r="J89" s="525" t="s">
        <v>399</v>
      </c>
      <c r="K89" s="526">
        <v>4</v>
      </c>
      <c r="L89" s="526"/>
      <c r="M89" s="526">
        <v>820</v>
      </c>
      <c r="N89" s="527" t="s">
        <v>400</v>
      </c>
      <c r="O89" s="528">
        <f t="shared" si="31"/>
        <v>3980000</v>
      </c>
      <c r="P89" s="528">
        <v>916000</v>
      </c>
      <c r="Q89" s="528">
        <v>454000</v>
      </c>
      <c r="R89" s="528">
        <v>2610000</v>
      </c>
      <c r="S89" s="523">
        <v>1</v>
      </c>
      <c r="T89" s="527">
        <v>12</v>
      </c>
      <c r="U89" s="529">
        <f t="shared" si="32"/>
        <v>0</v>
      </c>
      <c r="V89" s="530">
        <f t="shared" si="33"/>
        <v>0</v>
      </c>
      <c r="W89" s="530">
        <v>0</v>
      </c>
      <c r="X89" s="530">
        <f t="shared" si="28"/>
        <v>0</v>
      </c>
      <c r="Y89" s="530">
        <v>0</v>
      </c>
      <c r="Z89" s="530">
        <f t="shared" si="46"/>
        <v>0</v>
      </c>
      <c r="AA89" s="530">
        <v>0</v>
      </c>
      <c r="AB89" s="530">
        <f>AA89*T89*M89/1000</f>
        <v>0</v>
      </c>
      <c r="AC89" s="530">
        <v>0</v>
      </c>
      <c r="AD89" s="530">
        <f t="shared" si="34"/>
        <v>0</v>
      </c>
      <c r="AE89" s="530">
        <v>0</v>
      </c>
      <c r="AF89" s="530">
        <f>AE89*O89/1000</f>
        <v>0</v>
      </c>
      <c r="AG89" s="530">
        <v>0</v>
      </c>
      <c r="AH89" s="530">
        <f>AG89*P89/1000</f>
        <v>0</v>
      </c>
      <c r="AI89" s="530">
        <v>0</v>
      </c>
      <c r="AJ89" s="530">
        <f>AI89*Q89/1000</f>
        <v>0</v>
      </c>
      <c r="AK89" s="530">
        <v>0</v>
      </c>
      <c r="AL89" s="530">
        <f>AK89*R89/1000</f>
        <v>0</v>
      </c>
      <c r="AM89" s="530">
        <f t="shared" si="39"/>
        <v>0</v>
      </c>
      <c r="AN89" s="531">
        <f t="shared" si="40"/>
        <v>0</v>
      </c>
      <c r="AO89" s="532">
        <f t="shared" si="41"/>
        <v>0</v>
      </c>
      <c r="AP89" s="524">
        <v>13</v>
      </c>
      <c r="AQ89" s="527"/>
      <c r="AR89" s="527"/>
      <c r="AS89" s="533"/>
    </row>
    <row r="90" spans="1:45" s="71" customFormat="1" ht="46.5" customHeight="1" x14ac:dyDescent="0.2">
      <c r="A90" s="523">
        <v>80</v>
      </c>
      <c r="B90" s="524">
        <v>13</v>
      </c>
      <c r="C90" s="525" t="s">
        <v>386</v>
      </c>
      <c r="D90" s="525" t="s">
        <v>387</v>
      </c>
      <c r="E90" s="526" t="s">
        <v>401</v>
      </c>
      <c r="F90" s="525" t="s">
        <v>402</v>
      </c>
      <c r="G90" s="526" t="s">
        <v>403</v>
      </c>
      <c r="H90" s="525" t="s">
        <v>70</v>
      </c>
      <c r="I90" s="525" t="s">
        <v>70</v>
      </c>
      <c r="J90" s="525" t="s">
        <v>404</v>
      </c>
      <c r="K90" s="526"/>
      <c r="L90" s="526"/>
      <c r="M90" s="526">
        <v>80</v>
      </c>
      <c r="N90" s="527" t="s">
        <v>349</v>
      </c>
      <c r="O90" s="528">
        <f t="shared" si="31"/>
        <v>226000</v>
      </c>
      <c r="P90" s="528">
        <v>226000</v>
      </c>
      <c r="Q90" s="528">
        <v>0</v>
      </c>
      <c r="R90" s="528">
        <v>0</v>
      </c>
      <c r="S90" s="523">
        <v>1</v>
      </c>
      <c r="T90" s="527">
        <v>12</v>
      </c>
      <c r="U90" s="529">
        <f t="shared" si="32"/>
        <v>0</v>
      </c>
      <c r="V90" s="530">
        <f t="shared" si="33"/>
        <v>0</v>
      </c>
      <c r="W90" s="530">
        <v>0</v>
      </c>
      <c r="X90" s="530">
        <f t="shared" si="28"/>
        <v>0</v>
      </c>
      <c r="Y90" s="530">
        <v>0</v>
      </c>
      <c r="Z90" s="530">
        <f t="shared" si="46"/>
        <v>0</v>
      </c>
      <c r="AA90" s="530">
        <v>0</v>
      </c>
      <c r="AB90" s="530">
        <f>AA90*T90*M90/1000</f>
        <v>0</v>
      </c>
      <c r="AC90" s="530">
        <v>0</v>
      </c>
      <c r="AD90" s="530">
        <f t="shared" si="34"/>
        <v>0</v>
      </c>
      <c r="AE90" s="530">
        <v>0</v>
      </c>
      <c r="AF90" s="530">
        <f>AE90*O90/1000</f>
        <v>0</v>
      </c>
      <c r="AG90" s="530">
        <v>0</v>
      </c>
      <c r="AH90" s="530">
        <f>AG90*P90/1000</f>
        <v>0</v>
      </c>
      <c r="AI90" s="530">
        <v>0</v>
      </c>
      <c r="AJ90" s="530">
        <f>AI90*Q90/1000</f>
        <v>0</v>
      </c>
      <c r="AK90" s="530">
        <v>0</v>
      </c>
      <c r="AL90" s="530">
        <f>AK90*R90/1000</f>
        <v>0</v>
      </c>
      <c r="AM90" s="530">
        <f t="shared" si="39"/>
        <v>0</v>
      </c>
      <c r="AN90" s="531">
        <f t="shared" si="40"/>
        <v>0</v>
      </c>
      <c r="AO90" s="532">
        <f t="shared" si="41"/>
        <v>0</v>
      </c>
      <c r="AP90" s="524">
        <v>13</v>
      </c>
      <c r="AQ90" s="527"/>
      <c r="AR90" s="527"/>
      <c r="AS90" s="533"/>
    </row>
    <row r="91" spans="1:45" s="71" customFormat="1" ht="46.5" customHeight="1" thickBot="1" x14ac:dyDescent="0.25">
      <c r="A91" s="535">
        <v>81</v>
      </c>
      <c r="B91" s="536">
        <v>13</v>
      </c>
      <c r="C91" s="537" t="s">
        <v>386</v>
      </c>
      <c r="D91" s="537" t="s">
        <v>387</v>
      </c>
      <c r="E91" s="538" t="s">
        <v>405</v>
      </c>
      <c r="F91" s="537" t="s">
        <v>406</v>
      </c>
      <c r="G91" s="538" t="s">
        <v>403</v>
      </c>
      <c r="H91" s="537" t="s">
        <v>70</v>
      </c>
      <c r="I91" s="537" t="s">
        <v>70</v>
      </c>
      <c r="J91" s="537" t="s">
        <v>404</v>
      </c>
      <c r="K91" s="538">
        <v>7</v>
      </c>
      <c r="L91" s="538"/>
      <c r="M91" s="538">
        <v>42</v>
      </c>
      <c r="N91" s="539" t="s">
        <v>72</v>
      </c>
      <c r="O91" s="540">
        <f t="shared" si="31"/>
        <v>100</v>
      </c>
      <c r="P91" s="540">
        <v>100</v>
      </c>
      <c r="Q91" s="540">
        <v>0</v>
      </c>
      <c r="R91" s="540">
        <v>0</v>
      </c>
      <c r="S91" s="541">
        <v>1</v>
      </c>
      <c r="T91" s="539">
        <v>12</v>
      </c>
      <c r="U91" s="542">
        <f t="shared" si="32"/>
        <v>0</v>
      </c>
      <c r="V91" s="543">
        <f t="shared" si="33"/>
        <v>0</v>
      </c>
      <c r="W91" s="544">
        <v>0</v>
      </c>
      <c r="X91" s="544">
        <f t="shared" si="28"/>
        <v>0</v>
      </c>
      <c r="Y91" s="544">
        <v>0</v>
      </c>
      <c r="Z91" s="544">
        <f t="shared" si="46"/>
        <v>0</v>
      </c>
      <c r="AA91" s="544">
        <v>0</v>
      </c>
      <c r="AB91" s="544">
        <f>AA91*T91*M91</f>
        <v>0</v>
      </c>
      <c r="AC91" s="544">
        <v>0</v>
      </c>
      <c r="AD91" s="544">
        <f t="shared" si="34"/>
        <v>0</v>
      </c>
      <c r="AE91" s="544">
        <v>0</v>
      </c>
      <c r="AF91" s="544">
        <f>AE91*O91</f>
        <v>0</v>
      </c>
      <c r="AG91" s="544">
        <v>0</v>
      </c>
      <c r="AH91" s="545">
        <f>AG91*P91</f>
        <v>0</v>
      </c>
      <c r="AI91" s="544">
        <v>0</v>
      </c>
      <c r="AJ91" s="546">
        <f>AI91*Q91</f>
        <v>0</v>
      </c>
      <c r="AK91" s="544">
        <v>0</v>
      </c>
      <c r="AL91" s="547">
        <f>AK91*R91</f>
        <v>0</v>
      </c>
      <c r="AM91" s="544">
        <f t="shared" si="39"/>
        <v>0</v>
      </c>
      <c r="AN91" s="548">
        <f t="shared" si="40"/>
        <v>0</v>
      </c>
      <c r="AO91" s="549">
        <f t="shared" si="41"/>
        <v>0</v>
      </c>
      <c r="AP91" s="550">
        <v>13</v>
      </c>
      <c r="AQ91" s="462">
        <f>SUM(AM87:AM91)</f>
        <v>0</v>
      </c>
      <c r="AR91" s="462">
        <f>AQ91*0.23</f>
        <v>0</v>
      </c>
      <c r="AS91" s="463">
        <f>AQ91+AR91</f>
        <v>0</v>
      </c>
    </row>
    <row r="92" spans="1:45" s="71" customFormat="1" ht="46.5" customHeight="1" thickBot="1" x14ac:dyDescent="0.25">
      <c r="A92" s="551">
        <v>82</v>
      </c>
      <c r="B92" s="552">
        <v>14</v>
      </c>
      <c r="C92" s="553" t="s">
        <v>407</v>
      </c>
      <c r="D92" s="553" t="s">
        <v>408</v>
      </c>
      <c r="E92" s="554" t="s">
        <v>409</v>
      </c>
      <c r="F92" s="553" t="s">
        <v>410</v>
      </c>
      <c r="G92" s="554" t="s">
        <v>411</v>
      </c>
      <c r="H92" s="553" t="s">
        <v>412</v>
      </c>
      <c r="I92" s="553" t="s">
        <v>413</v>
      </c>
      <c r="J92" s="553" t="s">
        <v>414</v>
      </c>
      <c r="K92" s="554">
        <v>5</v>
      </c>
      <c r="L92" s="554"/>
      <c r="M92" s="554">
        <v>130</v>
      </c>
      <c r="N92" s="555" t="s">
        <v>415</v>
      </c>
      <c r="O92" s="556">
        <f t="shared" si="31"/>
        <v>290500</v>
      </c>
      <c r="P92" s="556">
        <v>85300</v>
      </c>
      <c r="Q92" s="556">
        <v>205200</v>
      </c>
      <c r="R92" s="556">
        <v>0</v>
      </c>
      <c r="S92" s="551">
        <v>1</v>
      </c>
      <c r="T92" s="555">
        <v>12</v>
      </c>
      <c r="U92" s="557">
        <f t="shared" si="32"/>
        <v>0</v>
      </c>
      <c r="V92" s="558">
        <f t="shared" si="33"/>
        <v>0</v>
      </c>
      <c r="W92" s="558">
        <v>0</v>
      </c>
      <c r="X92" s="558">
        <f t="shared" si="28"/>
        <v>0</v>
      </c>
      <c r="Y92" s="558">
        <v>0</v>
      </c>
      <c r="Z92" s="558">
        <f t="shared" si="46"/>
        <v>0</v>
      </c>
      <c r="AA92" s="558">
        <v>0</v>
      </c>
      <c r="AB92" s="559">
        <f>AA92*T92*M92</f>
        <v>0</v>
      </c>
      <c r="AC92" s="558">
        <v>0</v>
      </c>
      <c r="AD92" s="558">
        <f t="shared" si="34"/>
        <v>0</v>
      </c>
      <c r="AE92" s="558">
        <v>0</v>
      </c>
      <c r="AF92" s="558">
        <f>AE92*O92</f>
        <v>0</v>
      </c>
      <c r="AG92" s="558">
        <v>0</v>
      </c>
      <c r="AH92" s="560">
        <f>AG92*P92</f>
        <v>0</v>
      </c>
      <c r="AI92" s="558">
        <v>0</v>
      </c>
      <c r="AJ92" s="561">
        <f>AI92*Q92</f>
        <v>0</v>
      </c>
      <c r="AK92" s="558">
        <v>0</v>
      </c>
      <c r="AL92" s="562">
        <f>AK92*R92</f>
        <v>0</v>
      </c>
      <c r="AM92" s="559">
        <f t="shared" si="39"/>
        <v>0</v>
      </c>
      <c r="AN92" s="563">
        <f t="shared" si="40"/>
        <v>0</v>
      </c>
      <c r="AO92" s="564">
        <f t="shared" si="41"/>
        <v>0</v>
      </c>
      <c r="AP92" s="552">
        <v>14</v>
      </c>
      <c r="AQ92" s="565">
        <f>SUM(AM92)</f>
        <v>0</v>
      </c>
      <c r="AR92" s="566">
        <f>AQ92*0.23</f>
        <v>0</v>
      </c>
      <c r="AS92" s="567">
        <f>AQ92+AR92</f>
        <v>0</v>
      </c>
    </row>
    <row r="93" spans="1:45" s="71" customFormat="1" ht="46.5" customHeight="1" x14ac:dyDescent="0.2">
      <c r="A93" s="72">
        <v>83</v>
      </c>
      <c r="B93" s="73">
        <v>15</v>
      </c>
      <c r="C93" s="74" t="s">
        <v>416</v>
      </c>
      <c r="D93" s="74" t="s">
        <v>417</v>
      </c>
      <c r="E93" s="75" t="s">
        <v>418</v>
      </c>
      <c r="F93" s="74" t="s">
        <v>419</v>
      </c>
      <c r="G93" s="75" t="s">
        <v>99</v>
      </c>
      <c r="H93" s="74" t="s">
        <v>100</v>
      </c>
      <c r="I93" s="74" t="s">
        <v>100</v>
      </c>
      <c r="J93" s="74" t="s">
        <v>420</v>
      </c>
      <c r="K93" s="75">
        <v>27</v>
      </c>
      <c r="L93" s="75"/>
      <c r="M93" s="75">
        <v>600</v>
      </c>
      <c r="N93" s="77" t="s">
        <v>400</v>
      </c>
      <c r="O93" s="76">
        <f t="shared" si="31"/>
        <v>2475640</v>
      </c>
      <c r="P93" s="76">
        <v>590110</v>
      </c>
      <c r="Q93" s="76">
        <v>311700</v>
      </c>
      <c r="R93" s="76">
        <v>1573830</v>
      </c>
      <c r="S93" s="72">
        <v>1</v>
      </c>
      <c r="T93" s="77">
        <v>12</v>
      </c>
      <c r="U93" s="568">
        <f t="shared" si="32"/>
        <v>0</v>
      </c>
      <c r="V93" s="569">
        <f t="shared" si="33"/>
        <v>0</v>
      </c>
      <c r="W93" s="78">
        <v>0</v>
      </c>
      <c r="X93" s="78">
        <f t="shared" ref="X93:X108" si="47">W93*T93</f>
        <v>0</v>
      </c>
      <c r="Y93" s="78">
        <v>0</v>
      </c>
      <c r="Z93" s="78">
        <f t="shared" si="46"/>
        <v>0</v>
      </c>
      <c r="AA93" s="78">
        <v>0</v>
      </c>
      <c r="AB93" s="78">
        <f>AA93*T93*M93/1000</f>
        <v>0</v>
      </c>
      <c r="AC93" s="78">
        <v>0</v>
      </c>
      <c r="AD93" s="78">
        <f t="shared" si="34"/>
        <v>0</v>
      </c>
      <c r="AE93" s="78">
        <v>0</v>
      </c>
      <c r="AF93" s="78">
        <f>AE93*O93/1000</f>
        <v>0</v>
      </c>
      <c r="AG93" s="78">
        <v>0</v>
      </c>
      <c r="AH93" s="78">
        <f>AG93*P93/1000</f>
        <v>0</v>
      </c>
      <c r="AI93" s="78">
        <v>0</v>
      </c>
      <c r="AJ93" s="78">
        <f>AI93*Q93/1000</f>
        <v>0</v>
      </c>
      <c r="AK93" s="78">
        <v>0</v>
      </c>
      <c r="AL93" s="78">
        <f>AK93*R93/1000</f>
        <v>0</v>
      </c>
      <c r="AM93" s="78">
        <f t="shared" si="39"/>
        <v>0</v>
      </c>
      <c r="AN93" s="170">
        <f t="shared" si="40"/>
        <v>0</v>
      </c>
      <c r="AO93" s="171">
        <f t="shared" si="41"/>
        <v>0</v>
      </c>
      <c r="AP93" s="73">
        <v>15</v>
      </c>
      <c r="AQ93" s="77"/>
      <c r="AR93" s="77"/>
      <c r="AS93" s="79"/>
    </row>
    <row r="94" spans="1:45" s="71" customFormat="1" ht="46.5" customHeight="1" thickBot="1" x14ac:dyDescent="0.25">
      <c r="A94" s="570">
        <v>84</v>
      </c>
      <c r="B94" s="571">
        <v>15</v>
      </c>
      <c r="C94" s="82" t="s">
        <v>416</v>
      </c>
      <c r="D94" s="82" t="s">
        <v>417</v>
      </c>
      <c r="E94" s="83" t="s">
        <v>423</v>
      </c>
      <c r="F94" s="82" t="s">
        <v>424</v>
      </c>
      <c r="G94" s="83" t="s">
        <v>115</v>
      </c>
      <c r="H94" s="82" t="s">
        <v>116</v>
      </c>
      <c r="I94" s="82" t="s">
        <v>116</v>
      </c>
      <c r="J94" s="82" t="s">
        <v>425</v>
      </c>
      <c r="K94" s="83">
        <v>6</v>
      </c>
      <c r="L94" s="83"/>
      <c r="M94" s="83">
        <v>17</v>
      </c>
      <c r="N94" s="84" t="s">
        <v>72</v>
      </c>
      <c r="O94" s="85">
        <f t="shared" si="31"/>
        <v>39010</v>
      </c>
      <c r="P94" s="85">
        <v>39010</v>
      </c>
      <c r="Q94" s="85">
        <v>0</v>
      </c>
      <c r="R94" s="85">
        <v>0</v>
      </c>
      <c r="S94" s="80">
        <v>1</v>
      </c>
      <c r="T94" s="84">
        <v>12</v>
      </c>
      <c r="U94" s="572">
        <f t="shared" si="32"/>
        <v>0</v>
      </c>
      <c r="V94" s="573">
        <f t="shared" si="33"/>
        <v>0</v>
      </c>
      <c r="W94" s="86">
        <v>0</v>
      </c>
      <c r="X94" s="86">
        <f t="shared" si="47"/>
        <v>0</v>
      </c>
      <c r="Y94" s="86">
        <v>0</v>
      </c>
      <c r="Z94" s="86">
        <f t="shared" si="46"/>
        <v>0</v>
      </c>
      <c r="AA94" s="86">
        <v>0</v>
      </c>
      <c r="AB94" s="86">
        <f>AA94*T94*M94</f>
        <v>0</v>
      </c>
      <c r="AC94" s="86">
        <v>0</v>
      </c>
      <c r="AD94" s="86">
        <f t="shared" si="34"/>
        <v>0</v>
      </c>
      <c r="AE94" s="86">
        <v>0</v>
      </c>
      <c r="AF94" s="86">
        <f>AE94*O94</f>
        <v>0</v>
      </c>
      <c r="AG94" s="86">
        <v>0</v>
      </c>
      <c r="AH94" s="574">
        <f>AG94*P94</f>
        <v>0</v>
      </c>
      <c r="AI94" s="86">
        <v>0</v>
      </c>
      <c r="AJ94" s="575">
        <f>AI94*Q94</f>
        <v>0</v>
      </c>
      <c r="AK94" s="86">
        <v>0</v>
      </c>
      <c r="AL94" s="576">
        <f>AK94*R94</f>
        <v>0</v>
      </c>
      <c r="AM94" s="86">
        <f t="shared" si="39"/>
        <v>0</v>
      </c>
      <c r="AN94" s="172">
        <f t="shared" si="40"/>
        <v>0</v>
      </c>
      <c r="AO94" s="577">
        <f t="shared" si="41"/>
        <v>0</v>
      </c>
      <c r="AP94" s="81">
        <v>15</v>
      </c>
      <c r="AQ94" s="122">
        <f>SUM(AM93:AM94)</f>
        <v>0</v>
      </c>
      <c r="AR94" s="122">
        <f>AQ94*0.23</f>
        <v>0</v>
      </c>
      <c r="AS94" s="123">
        <f>AQ94+AR94</f>
        <v>0</v>
      </c>
    </row>
    <row r="95" spans="1:45" s="71" customFormat="1" ht="46.5" customHeight="1" x14ac:dyDescent="0.2">
      <c r="A95" s="41">
        <v>85</v>
      </c>
      <c r="B95" s="42">
        <v>16</v>
      </c>
      <c r="C95" s="43" t="s">
        <v>426</v>
      </c>
      <c r="D95" s="43" t="s">
        <v>427</v>
      </c>
      <c r="E95" s="44" t="s">
        <v>428</v>
      </c>
      <c r="F95" s="43" t="s">
        <v>429</v>
      </c>
      <c r="G95" s="44" t="s">
        <v>430</v>
      </c>
      <c r="H95" s="43" t="s">
        <v>70</v>
      </c>
      <c r="I95" s="43" t="s">
        <v>70</v>
      </c>
      <c r="J95" s="43" t="s">
        <v>431</v>
      </c>
      <c r="K95" s="44">
        <v>11</v>
      </c>
      <c r="L95" s="44"/>
      <c r="M95" s="45">
        <v>900</v>
      </c>
      <c r="N95" s="45" t="s">
        <v>349</v>
      </c>
      <c r="O95" s="46">
        <f t="shared" si="31"/>
        <v>4000000</v>
      </c>
      <c r="P95" s="46">
        <v>4000000</v>
      </c>
      <c r="Q95" s="47">
        <v>0</v>
      </c>
      <c r="R95" s="43">
        <v>0</v>
      </c>
      <c r="S95" s="48">
        <v>1</v>
      </c>
      <c r="T95" s="49">
        <v>12</v>
      </c>
      <c r="U95" s="636">
        <f t="shared" si="32"/>
        <v>0</v>
      </c>
      <c r="V95" s="65">
        <f t="shared" si="33"/>
        <v>0</v>
      </c>
      <c r="W95" s="37">
        <v>0</v>
      </c>
      <c r="X95" s="37">
        <f t="shared" si="47"/>
        <v>0</v>
      </c>
      <c r="Y95" s="37">
        <v>0</v>
      </c>
      <c r="Z95" s="37">
        <f t="shared" si="46"/>
        <v>0</v>
      </c>
      <c r="AA95" s="37">
        <v>0</v>
      </c>
      <c r="AB95" s="37">
        <f t="shared" ref="AB95:AB100" si="48">AA95*T95*M95/1000</f>
        <v>0</v>
      </c>
      <c r="AC95" s="37">
        <v>0</v>
      </c>
      <c r="AD95" s="37">
        <f t="shared" si="34"/>
        <v>0</v>
      </c>
      <c r="AE95" s="37">
        <v>0</v>
      </c>
      <c r="AF95" s="37">
        <f t="shared" ref="AF95:AF100" si="49">AE95*O95/1000</f>
        <v>0</v>
      </c>
      <c r="AG95" s="37">
        <v>0</v>
      </c>
      <c r="AH95" s="37">
        <f t="shared" ref="AH95:AH100" si="50">AG95*P95/1000</f>
        <v>0</v>
      </c>
      <c r="AI95" s="37">
        <v>0</v>
      </c>
      <c r="AJ95" s="37">
        <f t="shared" ref="AJ95:AJ100" si="51">AI95*Q95/1000</f>
        <v>0</v>
      </c>
      <c r="AK95" s="37">
        <v>0</v>
      </c>
      <c r="AL95" s="37">
        <f t="shared" ref="AL95:AL100" si="52">AK95*R95/1000</f>
        <v>0</v>
      </c>
      <c r="AM95" s="37">
        <f t="shared" si="39"/>
        <v>0</v>
      </c>
      <c r="AN95" s="50">
        <f t="shared" si="40"/>
        <v>0</v>
      </c>
      <c r="AO95" s="51">
        <f t="shared" si="41"/>
        <v>0</v>
      </c>
      <c r="AP95" s="52">
        <v>16</v>
      </c>
      <c r="AQ95" s="49"/>
      <c r="AR95" s="49"/>
      <c r="AS95" s="53"/>
    </row>
    <row r="96" spans="1:45" s="71" customFormat="1" ht="46.5" customHeight="1" x14ac:dyDescent="0.2">
      <c r="A96" s="54">
        <v>86</v>
      </c>
      <c r="B96" s="55">
        <v>16</v>
      </c>
      <c r="C96" s="56" t="s">
        <v>426</v>
      </c>
      <c r="D96" s="56" t="s">
        <v>427</v>
      </c>
      <c r="E96" s="57" t="s">
        <v>432</v>
      </c>
      <c r="F96" s="56" t="s">
        <v>429</v>
      </c>
      <c r="G96" s="57" t="s">
        <v>430</v>
      </c>
      <c r="H96" s="56" t="s">
        <v>70</v>
      </c>
      <c r="I96" s="56" t="s">
        <v>70</v>
      </c>
      <c r="J96" s="56" t="s">
        <v>431</v>
      </c>
      <c r="K96" s="57">
        <v>11</v>
      </c>
      <c r="L96" s="57"/>
      <c r="M96" s="58">
        <v>750</v>
      </c>
      <c r="N96" s="58" t="s">
        <v>349</v>
      </c>
      <c r="O96" s="59">
        <f t="shared" si="31"/>
        <v>2000000</v>
      </c>
      <c r="P96" s="59">
        <v>2000000</v>
      </c>
      <c r="Q96" s="60">
        <v>0</v>
      </c>
      <c r="R96" s="56">
        <v>0</v>
      </c>
      <c r="S96" s="54">
        <v>1</v>
      </c>
      <c r="T96" s="58">
        <v>12</v>
      </c>
      <c r="U96" s="637">
        <f t="shared" si="32"/>
        <v>0</v>
      </c>
      <c r="V96" s="61">
        <f t="shared" si="33"/>
        <v>0</v>
      </c>
      <c r="W96" s="61">
        <v>0</v>
      </c>
      <c r="X96" s="61">
        <f t="shared" si="47"/>
        <v>0</v>
      </c>
      <c r="Y96" s="61">
        <v>0</v>
      </c>
      <c r="Z96" s="61">
        <f t="shared" si="46"/>
        <v>0</v>
      </c>
      <c r="AA96" s="61">
        <v>0</v>
      </c>
      <c r="AB96" s="61">
        <f t="shared" si="48"/>
        <v>0</v>
      </c>
      <c r="AC96" s="61">
        <v>0</v>
      </c>
      <c r="AD96" s="61">
        <f t="shared" si="34"/>
        <v>0</v>
      </c>
      <c r="AE96" s="61">
        <v>0</v>
      </c>
      <c r="AF96" s="61">
        <f t="shared" si="49"/>
        <v>0</v>
      </c>
      <c r="AG96" s="61">
        <v>0</v>
      </c>
      <c r="AH96" s="61">
        <f t="shared" si="50"/>
        <v>0</v>
      </c>
      <c r="AI96" s="61">
        <v>0</v>
      </c>
      <c r="AJ96" s="61">
        <f t="shared" si="51"/>
        <v>0</v>
      </c>
      <c r="AK96" s="61">
        <v>0</v>
      </c>
      <c r="AL96" s="61">
        <f t="shared" si="52"/>
        <v>0</v>
      </c>
      <c r="AM96" s="61">
        <f t="shared" si="39"/>
        <v>0</v>
      </c>
      <c r="AN96" s="62">
        <f t="shared" si="40"/>
        <v>0</v>
      </c>
      <c r="AO96" s="63">
        <f t="shared" si="41"/>
        <v>0</v>
      </c>
      <c r="AP96" s="55">
        <v>16</v>
      </c>
      <c r="AQ96" s="58"/>
      <c r="AR96" s="58"/>
      <c r="AS96" s="64"/>
    </row>
    <row r="97" spans="1:45" s="71" customFormat="1" ht="46.5" customHeight="1" x14ac:dyDescent="0.2">
      <c r="A97" s="54">
        <v>87</v>
      </c>
      <c r="B97" s="55">
        <v>16</v>
      </c>
      <c r="C97" s="56" t="s">
        <v>426</v>
      </c>
      <c r="D97" s="56" t="s">
        <v>427</v>
      </c>
      <c r="E97" s="57" t="s">
        <v>433</v>
      </c>
      <c r="F97" s="56" t="s">
        <v>434</v>
      </c>
      <c r="G97" s="57" t="s">
        <v>435</v>
      </c>
      <c r="H97" s="56" t="s">
        <v>70</v>
      </c>
      <c r="I97" s="56" t="s">
        <v>70</v>
      </c>
      <c r="J97" s="56" t="s">
        <v>436</v>
      </c>
      <c r="K97" s="57">
        <v>4</v>
      </c>
      <c r="L97" s="57"/>
      <c r="M97" s="57">
        <v>260</v>
      </c>
      <c r="N97" s="58" t="s">
        <v>437</v>
      </c>
      <c r="O97" s="638">
        <f t="shared" si="31"/>
        <v>900000</v>
      </c>
      <c r="P97" s="59">
        <v>300000</v>
      </c>
      <c r="Q97" s="59">
        <v>600000</v>
      </c>
      <c r="R97" s="59">
        <v>0</v>
      </c>
      <c r="S97" s="54">
        <v>1</v>
      </c>
      <c r="T97" s="58">
        <v>12</v>
      </c>
      <c r="U97" s="637">
        <f t="shared" si="32"/>
        <v>0</v>
      </c>
      <c r="V97" s="61">
        <f t="shared" si="33"/>
        <v>0</v>
      </c>
      <c r="W97" s="61">
        <v>0</v>
      </c>
      <c r="X97" s="61">
        <f t="shared" si="47"/>
        <v>0</v>
      </c>
      <c r="Y97" s="61">
        <v>0</v>
      </c>
      <c r="Z97" s="61">
        <f t="shared" si="46"/>
        <v>0</v>
      </c>
      <c r="AA97" s="61">
        <v>0</v>
      </c>
      <c r="AB97" s="61">
        <f t="shared" si="48"/>
        <v>0</v>
      </c>
      <c r="AC97" s="61">
        <v>0</v>
      </c>
      <c r="AD97" s="61">
        <f t="shared" si="34"/>
        <v>0</v>
      </c>
      <c r="AE97" s="61">
        <v>0</v>
      </c>
      <c r="AF97" s="61">
        <f t="shared" si="49"/>
        <v>0</v>
      </c>
      <c r="AG97" s="61">
        <v>0</v>
      </c>
      <c r="AH97" s="61">
        <f t="shared" si="50"/>
        <v>0</v>
      </c>
      <c r="AI97" s="61">
        <v>0</v>
      </c>
      <c r="AJ97" s="61">
        <f t="shared" si="51"/>
        <v>0</v>
      </c>
      <c r="AK97" s="61">
        <v>0</v>
      </c>
      <c r="AL97" s="61">
        <f t="shared" si="52"/>
        <v>0</v>
      </c>
      <c r="AM97" s="61">
        <f t="shared" si="39"/>
        <v>0</v>
      </c>
      <c r="AN97" s="62">
        <f t="shared" si="40"/>
        <v>0</v>
      </c>
      <c r="AO97" s="63">
        <f t="shared" si="41"/>
        <v>0</v>
      </c>
      <c r="AP97" s="55">
        <v>16</v>
      </c>
      <c r="AQ97" s="58"/>
      <c r="AR97" s="58"/>
      <c r="AS97" s="64"/>
    </row>
    <row r="98" spans="1:45" s="71" customFormat="1" ht="46.5" customHeight="1" x14ac:dyDescent="0.2">
      <c r="A98" s="54">
        <v>88</v>
      </c>
      <c r="B98" s="55">
        <v>16</v>
      </c>
      <c r="C98" s="56" t="s">
        <v>426</v>
      </c>
      <c r="D98" s="56" t="s">
        <v>427</v>
      </c>
      <c r="E98" s="57" t="s">
        <v>438</v>
      </c>
      <c r="F98" s="56" t="s">
        <v>439</v>
      </c>
      <c r="G98" s="57" t="s">
        <v>435</v>
      </c>
      <c r="H98" s="56" t="s">
        <v>70</v>
      </c>
      <c r="I98" s="56" t="s">
        <v>70</v>
      </c>
      <c r="J98" s="56" t="s">
        <v>436</v>
      </c>
      <c r="K98" s="57">
        <v>4</v>
      </c>
      <c r="L98" s="57"/>
      <c r="M98" s="57">
        <v>200</v>
      </c>
      <c r="N98" s="58" t="s">
        <v>349</v>
      </c>
      <c r="O98" s="59">
        <f t="shared" si="31"/>
        <v>700000</v>
      </c>
      <c r="P98" s="59">
        <v>700000</v>
      </c>
      <c r="Q98" s="59">
        <v>0</v>
      </c>
      <c r="R98" s="59">
        <v>0</v>
      </c>
      <c r="S98" s="54">
        <v>1</v>
      </c>
      <c r="T98" s="58">
        <v>12</v>
      </c>
      <c r="U98" s="637">
        <f t="shared" si="32"/>
        <v>0</v>
      </c>
      <c r="V98" s="61">
        <f t="shared" si="33"/>
        <v>0</v>
      </c>
      <c r="W98" s="61">
        <v>0</v>
      </c>
      <c r="X98" s="61">
        <f t="shared" si="47"/>
        <v>0</v>
      </c>
      <c r="Y98" s="61">
        <v>0</v>
      </c>
      <c r="Z98" s="61">
        <f t="shared" si="46"/>
        <v>0</v>
      </c>
      <c r="AA98" s="61">
        <v>0</v>
      </c>
      <c r="AB98" s="61">
        <f t="shared" si="48"/>
        <v>0</v>
      </c>
      <c r="AC98" s="61">
        <v>0</v>
      </c>
      <c r="AD98" s="61">
        <f t="shared" si="34"/>
        <v>0</v>
      </c>
      <c r="AE98" s="61">
        <v>0</v>
      </c>
      <c r="AF98" s="61">
        <f t="shared" si="49"/>
        <v>0</v>
      </c>
      <c r="AG98" s="61">
        <v>0</v>
      </c>
      <c r="AH98" s="61">
        <f t="shared" si="50"/>
        <v>0</v>
      </c>
      <c r="AI98" s="61">
        <v>0</v>
      </c>
      <c r="AJ98" s="61">
        <f t="shared" si="51"/>
        <v>0</v>
      </c>
      <c r="AK98" s="61">
        <v>0</v>
      </c>
      <c r="AL98" s="61">
        <f t="shared" si="52"/>
        <v>0</v>
      </c>
      <c r="AM98" s="61">
        <f t="shared" si="39"/>
        <v>0</v>
      </c>
      <c r="AN98" s="62">
        <f t="shared" si="40"/>
        <v>0</v>
      </c>
      <c r="AO98" s="63">
        <f t="shared" si="41"/>
        <v>0</v>
      </c>
      <c r="AP98" s="55">
        <v>16</v>
      </c>
      <c r="AQ98" s="58"/>
      <c r="AR98" s="58"/>
      <c r="AS98" s="64"/>
    </row>
    <row r="99" spans="1:45" s="71" customFormat="1" ht="46.5" customHeight="1" x14ac:dyDescent="0.2">
      <c r="A99" s="54">
        <v>89</v>
      </c>
      <c r="B99" s="55">
        <v>16</v>
      </c>
      <c r="C99" s="56" t="s">
        <v>426</v>
      </c>
      <c r="D99" s="56" t="s">
        <v>427</v>
      </c>
      <c r="E99" s="57" t="s">
        <v>440</v>
      </c>
      <c r="F99" s="56" t="s">
        <v>441</v>
      </c>
      <c r="G99" s="57" t="s">
        <v>435</v>
      </c>
      <c r="H99" s="56" t="s">
        <v>70</v>
      </c>
      <c r="I99" s="56" t="s">
        <v>70</v>
      </c>
      <c r="J99" s="56" t="s">
        <v>436</v>
      </c>
      <c r="K99" s="57">
        <v>4</v>
      </c>
      <c r="L99" s="57"/>
      <c r="M99" s="57">
        <v>160</v>
      </c>
      <c r="N99" s="58" t="s">
        <v>349</v>
      </c>
      <c r="O99" s="59">
        <f t="shared" si="31"/>
        <v>0</v>
      </c>
      <c r="P99" s="59">
        <v>0</v>
      </c>
      <c r="Q99" s="59">
        <v>0</v>
      </c>
      <c r="R99" s="59">
        <v>0</v>
      </c>
      <c r="S99" s="54">
        <v>1</v>
      </c>
      <c r="T99" s="58">
        <v>12</v>
      </c>
      <c r="U99" s="637">
        <f t="shared" si="32"/>
        <v>0</v>
      </c>
      <c r="V99" s="61">
        <f t="shared" si="33"/>
        <v>0</v>
      </c>
      <c r="W99" s="61">
        <v>0</v>
      </c>
      <c r="X99" s="61">
        <f t="shared" si="47"/>
        <v>0</v>
      </c>
      <c r="Y99" s="61">
        <v>0</v>
      </c>
      <c r="Z99" s="61">
        <f t="shared" si="46"/>
        <v>0</v>
      </c>
      <c r="AA99" s="61">
        <v>0</v>
      </c>
      <c r="AB99" s="61">
        <f t="shared" si="48"/>
        <v>0</v>
      </c>
      <c r="AC99" s="61">
        <v>0</v>
      </c>
      <c r="AD99" s="61">
        <f t="shared" si="34"/>
        <v>0</v>
      </c>
      <c r="AE99" s="61">
        <v>0</v>
      </c>
      <c r="AF99" s="61">
        <f t="shared" si="49"/>
        <v>0</v>
      </c>
      <c r="AG99" s="61">
        <v>0</v>
      </c>
      <c r="AH99" s="61">
        <f t="shared" si="50"/>
        <v>0</v>
      </c>
      <c r="AI99" s="61">
        <v>0</v>
      </c>
      <c r="AJ99" s="61">
        <f t="shared" si="51"/>
        <v>0</v>
      </c>
      <c r="AK99" s="61">
        <v>0</v>
      </c>
      <c r="AL99" s="61">
        <f t="shared" si="52"/>
        <v>0</v>
      </c>
      <c r="AM99" s="61">
        <f t="shared" si="39"/>
        <v>0</v>
      </c>
      <c r="AN99" s="62">
        <f t="shared" si="40"/>
        <v>0</v>
      </c>
      <c r="AO99" s="63">
        <f t="shared" si="41"/>
        <v>0</v>
      </c>
      <c r="AP99" s="55">
        <v>16</v>
      </c>
      <c r="AQ99" s="58"/>
      <c r="AR99" s="58"/>
      <c r="AS99" s="64"/>
    </row>
    <row r="100" spans="1:45" s="71" customFormat="1" ht="46.5" customHeight="1" x14ac:dyDescent="0.2">
      <c r="A100" s="54">
        <v>90</v>
      </c>
      <c r="B100" s="55">
        <v>16</v>
      </c>
      <c r="C100" s="56" t="s">
        <v>426</v>
      </c>
      <c r="D100" s="56" t="s">
        <v>427</v>
      </c>
      <c r="E100" s="57" t="s">
        <v>442</v>
      </c>
      <c r="F100" s="56" t="s">
        <v>443</v>
      </c>
      <c r="G100" s="57" t="s">
        <v>435</v>
      </c>
      <c r="H100" s="56" t="s">
        <v>70</v>
      </c>
      <c r="I100" s="56" t="s">
        <v>70</v>
      </c>
      <c r="J100" s="56" t="s">
        <v>436</v>
      </c>
      <c r="K100" s="57">
        <v>4</v>
      </c>
      <c r="L100" s="57"/>
      <c r="M100" s="57">
        <v>490</v>
      </c>
      <c r="N100" s="58" t="s">
        <v>349</v>
      </c>
      <c r="O100" s="59">
        <f t="shared" si="31"/>
        <v>2300000</v>
      </c>
      <c r="P100" s="59">
        <v>2300000</v>
      </c>
      <c r="Q100" s="59">
        <v>0</v>
      </c>
      <c r="R100" s="59">
        <v>0</v>
      </c>
      <c r="S100" s="54">
        <v>1</v>
      </c>
      <c r="T100" s="58">
        <v>12</v>
      </c>
      <c r="U100" s="637">
        <f t="shared" si="32"/>
        <v>0</v>
      </c>
      <c r="V100" s="61">
        <f t="shared" si="33"/>
        <v>0</v>
      </c>
      <c r="W100" s="61">
        <v>0</v>
      </c>
      <c r="X100" s="61">
        <f t="shared" si="47"/>
        <v>0</v>
      </c>
      <c r="Y100" s="61">
        <v>0</v>
      </c>
      <c r="Z100" s="61">
        <f t="shared" si="46"/>
        <v>0</v>
      </c>
      <c r="AA100" s="61">
        <v>0</v>
      </c>
      <c r="AB100" s="61">
        <f t="shared" si="48"/>
        <v>0</v>
      </c>
      <c r="AC100" s="61">
        <v>0</v>
      </c>
      <c r="AD100" s="61">
        <f t="shared" si="34"/>
        <v>0</v>
      </c>
      <c r="AE100" s="61">
        <v>0</v>
      </c>
      <c r="AF100" s="61">
        <f t="shared" si="49"/>
        <v>0</v>
      </c>
      <c r="AG100" s="61">
        <v>0</v>
      </c>
      <c r="AH100" s="61">
        <f t="shared" si="50"/>
        <v>0</v>
      </c>
      <c r="AI100" s="61">
        <v>0</v>
      </c>
      <c r="AJ100" s="61">
        <f t="shared" si="51"/>
        <v>0</v>
      </c>
      <c r="AK100" s="61">
        <v>0</v>
      </c>
      <c r="AL100" s="61">
        <f t="shared" si="52"/>
        <v>0</v>
      </c>
      <c r="AM100" s="61">
        <f t="shared" si="39"/>
        <v>0</v>
      </c>
      <c r="AN100" s="62">
        <f t="shared" si="40"/>
        <v>0</v>
      </c>
      <c r="AO100" s="63">
        <f t="shared" si="41"/>
        <v>0</v>
      </c>
      <c r="AP100" s="55">
        <v>16</v>
      </c>
      <c r="AQ100" s="58"/>
      <c r="AR100" s="58"/>
      <c r="AS100" s="64"/>
    </row>
    <row r="101" spans="1:45" s="71" customFormat="1" ht="46.5" customHeight="1" x14ac:dyDescent="0.2">
      <c r="A101" s="54">
        <v>91</v>
      </c>
      <c r="B101" s="55">
        <v>16</v>
      </c>
      <c r="C101" s="56" t="s">
        <v>426</v>
      </c>
      <c r="D101" s="56" t="s">
        <v>427</v>
      </c>
      <c r="E101" s="57" t="s">
        <v>444</v>
      </c>
      <c r="F101" s="56" t="s">
        <v>445</v>
      </c>
      <c r="G101" s="57" t="s">
        <v>299</v>
      </c>
      <c r="H101" s="56" t="s">
        <v>70</v>
      </c>
      <c r="I101" s="56" t="s">
        <v>70</v>
      </c>
      <c r="J101" s="56" t="s">
        <v>142</v>
      </c>
      <c r="K101" s="57">
        <v>22</v>
      </c>
      <c r="L101" s="57"/>
      <c r="M101" s="57">
        <v>41</v>
      </c>
      <c r="N101" s="58" t="s">
        <v>72</v>
      </c>
      <c r="O101" s="59">
        <f t="shared" si="31"/>
        <v>50000</v>
      </c>
      <c r="P101" s="59">
        <v>50000</v>
      </c>
      <c r="Q101" s="59">
        <v>0</v>
      </c>
      <c r="R101" s="59">
        <v>0</v>
      </c>
      <c r="S101" s="54">
        <v>1</v>
      </c>
      <c r="T101" s="58">
        <v>12</v>
      </c>
      <c r="U101" s="637">
        <f t="shared" si="32"/>
        <v>0</v>
      </c>
      <c r="V101" s="61">
        <f t="shared" si="33"/>
        <v>0</v>
      </c>
      <c r="W101" s="61">
        <v>0</v>
      </c>
      <c r="X101" s="61">
        <f t="shared" si="47"/>
        <v>0</v>
      </c>
      <c r="Y101" s="61">
        <v>0</v>
      </c>
      <c r="Z101" s="61">
        <f t="shared" si="46"/>
        <v>0</v>
      </c>
      <c r="AA101" s="61">
        <v>0</v>
      </c>
      <c r="AB101" s="61">
        <f>AA101*T101*M101</f>
        <v>0</v>
      </c>
      <c r="AC101" s="61">
        <v>0</v>
      </c>
      <c r="AD101" s="61">
        <f t="shared" si="34"/>
        <v>0</v>
      </c>
      <c r="AE101" s="61">
        <v>0</v>
      </c>
      <c r="AF101" s="61">
        <f t="shared" ref="AF101:AF134" si="53">AE101*O101</f>
        <v>0</v>
      </c>
      <c r="AG101" s="61">
        <v>0</v>
      </c>
      <c r="AH101" s="639">
        <f t="shared" ref="AH101:AH134" si="54">AG101*P101</f>
        <v>0</v>
      </c>
      <c r="AI101" s="61">
        <v>0</v>
      </c>
      <c r="AJ101" s="640">
        <f t="shared" ref="AJ101:AJ134" si="55">AI101*Q101</f>
        <v>0</v>
      </c>
      <c r="AK101" s="61">
        <v>0</v>
      </c>
      <c r="AL101" s="641">
        <f t="shared" ref="AL101:AL134" si="56">AK101*R101</f>
        <v>0</v>
      </c>
      <c r="AM101" s="61">
        <f t="shared" si="39"/>
        <v>0</v>
      </c>
      <c r="AN101" s="62">
        <f t="shared" si="40"/>
        <v>0</v>
      </c>
      <c r="AO101" s="63">
        <f t="shared" si="41"/>
        <v>0</v>
      </c>
      <c r="AP101" s="55">
        <v>16</v>
      </c>
      <c r="AQ101" s="58"/>
      <c r="AR101" s="58"/>
      <c r="AS101" s="64"/>
    </row>
    <row r="102" spans="1:45" s="71" customFormat="1" ht="46.5" customHeight="1" x14ac:dyDescent="0.2">
      <c r="A102" s="54">
        <v>92</v>
      </c>
      <c r="B102" s="55">
        <v>16</v>
      </c>
      <c r="C102" s="56" t="s">
        <v>426</v>
      </c>
      <c r="D102" s="56" t="s">
        <v>427</v>
      </c>
      <c r="E102" s="57" t="s">
        <v>446</v>
      </c>
      <c r="F102" s="56" t="s">
        <v>447</v>
      </c>
      <c r="G102" s="57" t="s">
        <v>299</v>
      </c>
      <c r="H102" s="56" t="s">
        <v>70</v>
      </c>
      <c r="I102" s="56" t="s">
        <v>70</v>
      </c>
      <c r="J102" s="56" t="s">
        <v>142</v>
      </c>
      <c r="K102" s="57">
        <v>22</v>
      </c>
      <c r="L102" s="57"/>
      <c r="M102" s="57">
        <v>15</v>
      </c>
      <c r="N102" s="58" t="s">
        <v>72</v>
      </c>
      <c r="O102" s="59">
        <f t="shared" si="31"/>
        <v>0</v>
      </c>
      <c r="P102" s="59">
        <v>0</v>
      </c>
      <c r="Q102" s="59">
        <v>0</v>
      </c>
      <c r="R102" s="59">
        <v>0</v>
      </c>
      <c r="S102" s="54">
        <v>1</v>
      </c>
      <c r="T102" s="58">
        <v>12</v>
      </c>
      <c r="U102" s="637">
        <f t="shared" si="32"/>
        <v>0</v>
      </c>
      <c r="V102" s="61">
        <f t="shared" si="33"/>
        <v>0</v>
      </c>
      <c r="W102" s="61">
        <v>0</v>
      </c>
      <c r="X102" s="61">
        <f t="shared" si="47"/>
        <v>0</v>
      </c>
      <c r="Y102" s="61">
        <v>0</v>
      </c>
      <c r="Z102" s="61">
        <f t="shared" si="46"/>
        <v>0</v>
      </c>
      <c r="AA102" s="61">
        <v>0</v>
      </c>
      <c r="AB102" s="61">
        <f>AA102*T102*M102</f>
        <v>0</v>
      </c>
      <c r="AC102" s="61">
        <v>0</v>
      </c>
      <c r="AD102" s="61">
        <f t="shared" si="34"/>
        <v>0</v>
      </c>
      <c r="AE102" s="61">
        <v>0</v>
      </c>
      <c r="AF102" s="61">
        <f t="shared" si="53"/>
        <v>0</v>
      </c>
      <c r="AG102" s="61">
        <v>0</v>
      </c>
      <c r="AH102" s="639">
        <f t="shared" si="54"/>
        <v>0</v>
      </c>
      <c r="AI102" s="61">
        <v>0</v>
      </c>
      <c r="AJ102" s="640">
        <f t="shared" si="55"/>
        <v>0</v>
      </c>
      <c r="AK102" s="61">
        <v>0</v>
      </c>
      <c r="AL102" s="641">
        <f t="shared" si="56"/>
        <v>0</v>
      </c>
      <c r="AM102" s="61">
        <f t="shared" si="39"/>
        <v>0</v>
      </c>
      <c r="AN102" s="62">
        <f t="shared" si="40"/>
        <v>0</v>
      </c>
      <c r="AO102" s="63">
        <f t="shared" si="41"/>
        <v>0</v>
      </c>
      <c r="AP102" s="55">
        <v>16</v>
      </c>
      <c r="AQ102" s="58"/>
      <c r="AR102" s="58"/>
      <c r="AS102" s="64"/>
    </row>
    <row r="103" spans="1:45" s="71" customFormat="1" ht="46.5" customHeight="1" x14ac:dyDescent="0.2">
      <c r="A103" s="54">
        <v>93</v>
      </c>
      <c r="B103" s="55">
        <v>16</v>
      </c>
      <c r="C103" s="56" t="s">
        <v>426</v>
      </c>
      <c r="D103" s="56" t="s">
        <v>427</v>
      </c>
      <c r="E103" s="57" t="s">
        <v>448</v>
      </c>
      <c r="F103" s="56" t="s">
        <v>449</v>
      </c>
      <c r="G103" s="57" t="s">
        <v>299</v>
      </c>
      <c r="H103" s="56" t="s">
        <v>70</v>
      </c>
      <c r="I103" s="56" t="s">
        <v>70</v>
      </c>
      <c r="J103" s="56" t="s">
        <v>142</v>
      </c>
      <c r="K103" s="57">
        <v>12</v>
      </c>
      <c r="L103" s="57"/>
      <c r="M103" s="57">
        <v>17</v>
      </c>
      <c r="N103" s="58" t="s">
        <v>86</v>
      </c>
      <c r="O103" s="59">
        <f t="shared" si="31"/>
        <v>12000</v>
      </c>
      <c r="P103" s="59">
        <v>4000</v>
      </c>
      <c r="Q103" s="59">
        <v>8000</v>
      </c>
      <c r="R103" s="59">
        <v>0</v>
      </c>
      <c r="S103" s="54">
        <v>1</v>
      </c>
      <c r="T103" s="58">
        <v>12</v>
      </c>
      <c r="U103" s="637">
        <f t="shared" si="32"/>
        <v>0</v>
      </c>
      <c r="V103" s="61">
        <f t="shared" si="33"/>
        <v>0</v>
      </c>
      <c r="W103" s="61">
        <v>0</v>
      </c>
      <c r="X103" s="61">
        <f t="shared" si="47"/>
        <v>0</v>
      </c>
      <c r="Y103" s="61">
        <v>0</v>
      </c>
      <c r="Z103" s="61">
        <f t="shared" si="46"/>
        <v>0</v>
      </c>
      <c r="AA103" s="61">
        <v>0</v>
      </c>
      <c r="AB103" s="61">
        <f>AA103*T103*M103</f>
        <v>0</v>
      </c>
      <c r="AC103" s="61">
        <v>0</v>
      </c>
      <c r="AD103" s="61">
        <f t="shared" si="34"/>
        <v>0</v>
      </c>
      <c r="AE103" s="61">
        <v>0</v>
      </c>
      <c r="AF103" s="61">
        <f t="shared" si="53"/>
        <v>0</v>
      </c>
      <c r="AG103" s="61">
        <v>0</v>
      </c>
      <c r="AH103" s="61">
        <f t="shared" si="54"/>
        <v>0</v>
      </c>
      <c r="AI103" s="61">
        <v>0</v>
      </c>
      <c r="AJ103" s="61">
        <f t="shared" si="55"/>
        <v>0</v>
      </c>
      <c r="AK103" s="61">
        <v>0</v>
      </c>
      <c r="AL103" s="61">
        <f t="shared" si="56"/>
        <v>0</v>
      </c>
      <c r="AM103" s="61">
        <f t="shared" si="39"/>
        <v>0</v>
      </c>
      <c r="AN103" s="62">
        <f t="shared" si="40"/>
        <v>0</v>
      </c>
      <c r="AO103" s="63">
        <f t="shared" si="41"/>
        <v>0</v>
      </c>
      <c r="AP103" s="55">
        <v>16</v>
      </c>
      <c r="AQ103" s="58"/>
      <c r="AR103" s="58"/>
      <c r="AS103" s="64"/>
    </row>
    <row r="104" spans="1:45" s="71" customFormat="1" ht="46.5" customHeight="1" thickBot="1" x14ac:dyDescent="0.25">
      <c r="A104" s="31">
        <v>94</v>
      </c>
      <c r="B104" s="32">
        <v>16</v>
      </c>
      <c r="C104" s="33" t="s">
        <v>426</v>
      </c>
      <c r="D104" s="33" t="s">
        <v>427</v>
      </c>
      <c r="E104" s="34" t="s">
        <v>450</v>
      </c>
      <c r="F104" s="33" t="s">
        <v>451</v>
      </c>
      <c r="G104" s="34" t="s">
        <v>299</v>
      </c>
      <c r="H104" s="33" t="s">
        <v>70</v>
      </c>
      <c r="I104" s="33" t="s">
        <v>70</v>
      </c>
      <c r="J104" s="33" t="s">
        <v>142</v>
      </c>
      <c r="K104" s="34">
        <v>7</v>
      </c>
      <c r="L104" s="34"/>
      <c r="M104" s="34">
        <v>11</v>
      </c>
      <c r="N104" s="35" t="s">
        <v>302</v>
      </c>
      <c r="O104" s="36">
        <f t="shared" si="31"/>
        <v>4500</v>
      </c>
      <c r="P104" s="36">
        <v>4500</v>
      </c>
      <c r="Q104" s="36">
        <v>0</v>
      </c>
      <c r="R104" s="36">
        <v>0</v>
      </c>
      <c r="S104" s="31">
        <v>1</v>
      </c>
      <c r="T104" s="35">
        <v>12</v>
      </c>
      <c r="U104" s="642">
        <f t="shared" si="32"/>
        <v>0</v>
      </c>
      <c r="V104" s="643">
        <f t="shared" si="33"/>
        <v>0</v>
      </c>
      <c r="W104" s="644">
        <v>0</v>
      </c>
      <c r="X104" s="644">
        <f t="shared" si="47"/>
        <v>0</v>
      </c>
      <c r="Y104" s="644">
        <v>0</v>
      </c>
      <c r="Z104" s="61">
        <f>Y104*T104</f>
        <v>0</v>
      </c>
      <c r="AA104" s="644">
        <v>0</v>
      </c>
      <c r="AB104" s="644">
        <f>AA104*T104</f>
        <v>0</v>
      </c>
      <c r="AC104" s="644">
        <v>0</v>
      </c>
      <c r="AD104" s="644">
        <f t="shared" si="34"/>
        <v>0</v>
      </c>
      <c r="AE104" s="644">
        <v>0</v>
      </c>
      <c r="AF104" s="644">
        <f t="shared" si="53"/>
        <v>0</v>
      </c>
      <c r="AG104" s="644">
        <v>0</v>
      </c>
      <c r="AH104" s="644">
        <f t="shared" si="54"/>
        <v>0</v>
      </c>
      <c r="AI104" s="644">
        <v>0</v>
      </c>
      <c r="AJ104" s="644">
        <f t="shared" si="55"/>
        <v>0</v>
      </c>
      <c r="AK104" s="644">
        <v>0</v>
      </c>
      <c r="AL104" s="644">
        <f t="shared" si="56"/>
        <v>0</v>
      </c>
      <c r="AM104" s="644">
        <f t="shared" si="39"/>
        <v>0</v>
      </c>
      <c r="AN104" s="645">
        <f t="shared" si="40"/>
        <v>0</v>
      </c>
      <c r="AO104" s="38">
        <f t="shared" si="41"/>
        <v>0</v>
      </c>
      <c r="AP104" s="32">
        <v>16</v>
      </c>
      <c r="AQ104" s="39">
        <f>SUM(AM95:AM104)</f>
        <v>0</v>
      </c>
      <c r="AR104" s="39">
        <f>AQ104*0.23</f>
        <v>0</v>
      </c>
      <c r="AS104" s="40">
        <f>AQ104+AR104</f>
        <v>0</v>
      </c>
    </row>
    <row r="105" spans="1:45" s="71" customFormat="1" ht="46.5" customHeight="1" x14ac:dyDescent="0.2">
      <c r="A105" s="607">
        <v>95</v>
      </c>
      <c r="B105" s="613">
        <v>17</v>
      </c>
      <c r="C105" s="646" t="s">
        <v>452</v>
      </c>
      <c r="D105" s="646" t="s">
        <v>453</v>
      </c>
      <c r="E105" s="647" t="s">
        <v>454</v>
      </c>
      <c r="F105" s="646" t="s">
        <v>455</v>
      </c>
      <c r="G105" s="647" t="s">
        <v>352</v>
      </c>
      <c r="H105" s="646" t="s">
        <v>70</v>
      </c>
      <c r="I105" s="646" t="s">
        <v>70</v>
      </c>
      <c r="J105" s="646" t="s">
        <v>353</v>
      </c>
      <c r="K105" s="647">
        <v>92</v>
      </c>
      <c r="L105" s="647"/>
      <c r="M105" s="608">
        <v>27</v>
      </c>
      <c r="N105" s="608" t="s">
        <v>415</v>
      </c>
      <c r="O105" s="648">
        <f t="shared" si="31"/>
        <v>95000</v>
      </c>
      <c r="P105" s="648">
        <v>27000</v>
      </c>
      <c r="Q105" s="648">
        <v>68000</v>
      </c>
      <c r="R105" s="648">
        <v>0</v>
      </c>
      <c r="S105" s="607">
        <v>1</v>
      </c>
      <c r="T105" s="608">
        <v>12</v>
      </c>
      <c r="U105" s="609">
        <f t="shared" si="32"/>
        <v>0</v>
      </c>
      <c r="V105" s="610">
        <f t="shared" si="33"/>
        <v>0</v>
      </c>
      <c r="W105" s="558">
        <v>0</v>
      </c>
      <c r="X105" s="558">
        <f t="shared" si="47"/>
        <v>0</v>
      </c>
      <c r="Y105" s="558">
        <v>0</v>
      </c>
      <c r="Z105" s="558">
        <f t="shared" ref="Z105:Z114" si="57">Y105*T105*M105</f>
        <v>0</v>
      </c>
      <c r="AA105" s="558">
        <v>0</v>
      </c>
      <c r="AB105" s="610">
        <f t="shared" ref="AB105:AB114" si="58">AA105*T105*M105</f>
        <v>0</v>
      </c>
      <c r="AC105" s="558">
        <v>0</v>
      </c>
      <c r="AD105" s="558">
        <f t="shared" si="34"/>
        <v>0</v>
      </c>
      <c r="AE105" s="558">
        <v>0</v>
      </c>
      <c r="AF105" s="558">
        <f t="shared" si="53"/>
        <v>0</v>
      </c>
      <c r="AG105" s="558">
        <v>0</v>
      </c>
      <c r="AH105" s="560">
        <f t="shared" si="54"/>
        <v>0</v>
      </c>
      <c r="AI105" s="558">
        <v>0</v>
      </c>
      <c r="AJ105" s="561">
        <f t="shared" si="55"/>
        <v>0</v>
      </c>
      <c r="AK105" s="558">
        <v>0</v>
      </c>
      <c r="AL105" s="562">
        <f t="shared" si="56"/>
        <v>0</v>
      </c>
      <c r="AM105" s="558">
        <f t="shared" si="39"/>
        <v>0</v>
      </c>
      <c r="AN105" s="611">
        <f t="shared" si="40"/>
        <v>0</v>
      </c>
      <c r="AO105" s="612">
        <f t="shared" si="41"/>
        <v>0</v>
      </c>
      <c r="AP105" s="613">
        <v>17</v>
      </c>
      <c r="AQ105" s="608"/>
      <c r="AR105" s="608"/>
      <c r="AS105" s="614"/>
    </row>
    <row r="106" spans="1:45" s="71" customFormat="1" ht="46.5" customHeight="1" x14ac:dyDescent="0.2">
      <c r="A106" s="615">
        <v>96</v>
      </c>
      <c r="B106" s="616">
        <v>17</v>
      </c>
      <c r="C106" s="617" t="s">
        <v>452</v>
      </c>
      <c r="D106" s="617" t="s">
        <v>453</v>
      </c>
      <c r="E106" s="618" t="s">
        <v>456</v>
      </c>
      <c r="F106" s="617" t="s">
        <v>457</v>
      </c>
      <c r="G106" s="618" t="s">
        <v>458</v>
      </c>
      <c r="H106" s="617" t="s">
        <v>70</v>
      </c>
      <c r="I106" s="617" t="s">
        <v>70</v>
      </c>
      <c r="J106" s="617" t="s">
        <v>459</v>
      </c>
      <c r="K106" s="618">
        <v>14</v>
      </c>
      <c r="L106" s="618"/>
      <c r="M106" s="619">
        <v>50</v>
      </c>
      <c r="N106" s="619" t="s">
        <v>72</v>
      </c>
      <c r="O106" s="620">
        <f t="shared" ref="O106:O137" si="59">SUM(P106:R106)</f>
        <v>142000</v>
      </c>
      <c r="P106" s="620">
        <v>142000</v>
      </c>
      <c r="Q106" s="620">
        <v>0</v>
      </c>
      <c r="R106" s="620">
        <v>0</v>
      </c>
      <c r="S106" s="615">
        <v>1</v>
      </c>
      <c r="T106" s="619">
        <v>12</v>
      </c>
      <c r="U106" s="621">
        <f t="shared" ref="U106:U137" si="60">E$1</f>
        <v>0</v>
      </c>
      <c r="V106" s="622">
        <f t="shared" ref="V106:V137" si="61">U106*O106</f>
        <v>0</v>
      </c>
      <c r="W106" s="622">
        <v>0</v>
      </c>
      <c r="X106" s="622">
        <f t="shared" si="47"/>
        <v>0</v>
      </c>
      <c r="Y106" s="622">
        <v>0</v>
      </c>
      <c r="Z106" s="622">
        <f t="shared" si="57"/>
        <v>0</v>
      </c>
      <c r="AA106" s="622">
        <v>0</v>
      </c>
      <c r="AB106" s="622">
        <f t="shared" si="58"/>
        <v>0</v>
      </c>
      <c r="AC106" s="622">
        <v>0</v>
      </c>
      <c r="AD106" s="622">
        <f t="shared" ref="AD106:AD137" si="62">AC106*O106/1000</f>
        <v>0</v>
      </c>
      <c r="AE106" s="622">
        <v>0</v>
      </c>
      <c r="AF106" s="622">
        <f t="shared" si="53"/>
        <v>0</v>
      </c>
      <c r="AG106" s="622">
        <v>0</v>
      </c>
      <c r="AH106" s="627">
        <f t="shared" si="54"/>
        <v>0</v>
      </c>
      <c r="AI106" s="622">
        <v>0</v>
      </c>
      <c r="AJ106" s="628">
        <f t="shared" si="55"/>
        <v>0</v>
      </c>
      <c r="AK106" s="622">
        <v>0</v>
      </c>
      <c r="AL106" s="629">
        <f t="shared" si="56"/>
        <v>0</v>
      </c>
      <c r="AM106" s="622">
        <f t="shared" ref="AM106:AM137" si="63">AL106+AJ106+AH106+AF106+AD106+AB106+Z106+X106+V106</f>
        <v>0</v>
      </c>
      <c r="AN106" s="623">
        <f t="shared" ref="AN106:AN137" si="64">AM106*0.23</f>
        <v>0</v>
      </c>
      <c r="AO106" s="624">
        <f t="shared" ref="AO106:AO137" si="65">AM106+AN106</f>
        <v>0</v>
      </c>
      <c r="AP106" s="616">
        <v>17</v>
      </c>
      <c r="AQ106" s="619"/>
      <c r="AR106" s="619"/>
      <c r="AS106" s="625"/>
    </row>
    <row r="107" spans="1:45" s="71" customFormat="1" ht="46.5" customHeight="1" x14ac:dyDescent="0.2">
      <c r="A107" s="615">
        <v>97</v>
      </c>
      <c r="B107" s="616">
        <v>17</v>
      </c>
      <c r="C107" s="617" t="s">
        <v>452</v>
      </c>
      <c r="D107" s="617" t="s">
        <v>453</v>
      </c>
      <c r="E107" s="618" t="s">
        <v>460</v>
      </c>
      <c r="F107" s="617" t="s">
        <v>461</v>
      </c>
      <c r="G107" s="618" t="s">
        <v>352</v>
      </c>
      <c r="H107" s="617" t="s">
        <v>70</v>
      </c>
      <c r="I107" s="617" t="s">
        <v>70</v>
      </c>
      <c r="J107" s="617" t="s">
        <v>353</v>
      </c>
      <c r="K107" s="618">
        <v>94</v>
      </c>
      <c r="L107" s="618"/>
      <c r="M107" s="619">
        <v>27</v>
      </c>
      <c r="N107" s="619" t="s">
        <v>72</v>
      </c>
      <c r="O107" s="620">
        <f t="shared" si="59"/>
        <v>95000</v>
      </c>
      <c r="P107" s="620">
        <v>95000</v>
      </c>
      <c r="Q107" s="620">
        <v>0</v>
      </c>
      <c r="R107" s="620">
        <v>0</v>
      </c>
      <c r="S107" s="615">
        <v>1</v>
      </c>
      <c r="T107" s="619">
        <v>12</v>
      </c>
      <c r="U107" s="621">
        <f t="shared" si="60"/>
        <v>0</v>
      </c>
      <c r="V107" s="622">
        <f t="shared" si="61"/>
        <v>0</v>
      </c>
      <c r="W107" s="622">
        <v>0</v>
      </c>
      <c r="X107" s="622">
        <f t="shared" si="47"/>
        <v>0</v>
      </c>
      <c r="Y107" s="622">
        <v>0</v>
      </c>
      <c r="Z107" s="622">
        <f t="shared" si="57"/>
        <v>0</v>
      </c>
      <c r="AA107" s="622">
        <v>0</v>
      </c>
      <c r="AB107" s="622">
        <f t="shared" si="58"/>
        <v>0</v>
      </c>
      <c r="AC107" s="622">
        <v>0</v>
      </c>
      <c r="AD107" s="622">
        <f t="shared" si="62"/>
        <v>0</v>
      </c>
      <c r="AE107" s="622">
        <v>0</v>
      </c>
      <c r="AF107" s="622">
        <f t="shared" si="53"/>
        <v>0</v>
      </c>
      <c r="AG107" s="622">
        <v>0</v>
      </c>
      <c r="AH107" s="627">
        <f t="shared" si="54"/>
        <v>0</v>
      </c>
      <c r="AI107" s="622">
        <v>0</v>
      </c>
      <c r="AJ107" s="628">
        <f t="shared" si="55"/>
        <v>0</v>
      </c>
      <c r="AK107" s="622">
        <v>0</v>
      </c>
      <c r="AL107" s="629">
        <f t="shared" si="56"/>
        <v>0</v>
      </c>
      <c r="AM107" s="622">
        <f t="shared" si="63"/>
        <v>0</v>
      </c>
      <c r="AN107" s="623">
        <f t="shared" si="64"/>
        <v>0</v>
      </c>
      <c r="AO107" s="624">
        <f t="shared" si="65"/>
        <v>0</v>
      </c>
      <c r="AP107" s="616">
        <v>17</v>
      </c>
      <c r="AQ107" s="619"/>
      <c r="AR107" s="619"/>
      <c r="AS107" s="625"/>
    </row>
    <row r="108" spans="1:45" s="71" customFormat="1" ht="46.5" customHeight="1" x14ac:dyDescent="0.2">
      <c r="A108" s="615">
        <v>98</v>
      </c>
      <c r="B108" s="616">
        <v>17</v>
      </c>
      <c r="C108" s="617" t="s">
        <v>452</v>
      </c>
      <c r="D108" s="617" t="s">
        <v>453</v>
      </c>
      <c r="E108" s="618" t="s">
        <v>462</v>
      </c>
      <c r="F108" s="617" t="s">
        <v>463</v>
      </c>
      <c r="G108" s="618" t="s">
        <v>233</v>
      </c>
      <c r="H108" s="617" t="s">
        <v>245</v>
      </c>
      <c r="I108" s="617" t="s">
        <v>245</v>
      </c>
      <c r="J108" s="617" t="s">
        <v>464</v>
      </c>
      <c r="K108" s="618">
        <v>3</v>
      </c>
      <c r="L108" s="618"/>
      <c r="M108" s="619">
        <v>11</v>
      </c>
      <c r="N108" s="619" t="s">
        <v>82</v>
      </c>
      <c r="O108" s="620">
        <f t="shared" si="59"/>
        <v>6000</v>
      </c>
      <c r="P108" s="620">
        <v>6000</v>
      </c>
      <c r="Q108" s="620">
        <v>0</v>
      </c>
      <c r="R108" s="620">
        <v>0</v>
      </c>
      <c r="S108" s="615">
        <v>1</v>
      </c>
      <c r="T108" s="619">
        <v>12</v>
      </c>
      <c r="U108" s="621">
        <f t="shared" si="60"/>
        <v>0</v>
      </c>
      <c r="V108" s="622">
        <f t="shared" si="61"/>
        <v>0</v>
      </c>
      <c r="W108" s="622">
        <v>0</v>
      </c>
      <c r="X108" s="622">
        <f t="shared" si="47"/>
        <v>0</v>
      </c>
      <c r="Y108" s="622">
        <v>0</v>
      </c>
      <c r="Z108" s="622">
        <f t="shared" si="57"/>
        <v>0</v>
      </c>
      <c r="AA108" s="622">
        <v>0</v>
      </c>
      <c r="AB108" s="622">
        <f t="shared" si="58"/>
        <v>0</v>
      </c>
      <c r="AC108" s="622">
        <v>0</v>
      </c>
      <c r="AD108" s="622">
        <f t="shared" si="62"/>
        <v>0</v>
      </c>
      <c r="AE108" s="622">
        <v>0</v>
      </c>
      <c r="AF108" s="622">
        <f t="shared" si="53"/>
        <v>0</v>
      </c>
      <c r="AG108" s="622">
        <v>0</v>
      </c>
      <c r="AH108" s="622">
        <f t="shared" si="54"/>
        <v>0</v>
      </c>
      <c r="AI108" s="622">
        <v>0</v>
      </c>
      <c r="AJ108" s="622">
        <f t="shared" si="55"/>
        <v>0</v>
      </c>
      <c r="AK108" s="622">
        <v>0</v>
      </c>
      <c r="AL108" s="622">
        <f t="shared" si="56"/>
        <v>0</v>
      </c>
      <c r="AM108" s="622">
        <f t="shared" si="63"/>
        <v>0</v>
      </c>
      <c r="AN108" s="623">
        <f t="shared" si="64"/>
        <v>0</v>
      </c>
      <c r="AO108" s="624">
        <f t="shared" si="65"/>
        <v>0</v>
      </c>
      <c r="AP108" s="616">
        <v>17</v>
      </c>
      <c r="AQ108" s="619"/>
      <c r="AR108" s="619"/>
      <c r="AS108" s="625"/>
    </row>
    <row r="109" spans="1:45" s="71" customFormat="1" ht="46.5" customHeight="1" x14ac:dyDescent="0.2">
      <c r="A109" s="615">
        <v>99</v>
      </c>
      <c r="B109" s="616">
        <v>17</v>
      </c>
      <c r="C109" s="617" t="s">
        <v>452</v>
      </c>
      <c r="D109" s="617" t="s">
        <v>453</v>
      </c>
      <c r="E109" s="618" t="s">
        <v>465</v>
      </c>
      <c r="F109" s="617" t="s">
        <v>466</v>
      </c>
      <c r="G109" s="618" t="s">
        <v>233</v>
      </c>
      <c r="H109" s="617" t="s">
        <v>245</v>
      </c>
      <c r="I109" s="617" t="s">
        <v>245</v>
      </c>
      <c r="J109" s="617" t="s">
        <v>464</v>
      </c>
      <c r="K109" s="618">
        <v>3</v>
      </c>
      <c r="L109" s="618"/>
      <c r="M109" s="619">
        <v>14</v>
      </c>
      <c r="N109" s="619" t="s">
        <v>86</v>
      </c>
      <c r="O109" s="620">
        <f t="shared" si="59"/>
        <v>28000</v>
      </c>
      <c r="P109" s="620">
        <v>8000</v>
      </c>
      <c r="Q109" s="620">
        <v>20000</v>
      </c>
      <c r="R109" s="620">
        <v>0</v>
      </c>
      <c r="S109" s="615">
        <v>1</v>
      </c>
      <c r="T109" s="619">
        <v>12</v>
      </c>
      <c r="U109" s="621">
        <f t="shared" si="60"/>
        <v>0</v>
      </c>
      <c r="V109" s="622">
        <f t="shared" si="61"/>
        <v>0</v>
      </c>
      <c r="W109" s="622">
        <v>0</v>
      </c>
      <c r="X109" s="622">
        <f t="shared" ref="X109:X114" si="66">W109*T109</f>
        <v>0</v>
      </c>
      <c r="Y109" s="622">
        <v>0</v>
      </c>
      <c r="Z109" s="622">
        <f t="shared" si="57"/>
        <v>0</v>
      </c>
      <c r="AA109" s="622">
        <v>0</v>
      </c>
      <c r="AB109" s="622">
        <f t="shared" si="58"/>
        <v>0</v>
      </c>
      <c r="AC109" s="622">
        <v>0</v>
      </c>
      <c r="AD109" s="622">
        <f t="shared" si="62"/>
        <v>0</v>
      </c>
      <c r="AE109" s="622">
        <v>0</v>
      </c>
      <c r="AF109" s="622">
        <f t="shared" si="53"/>
        <v>0</v>
      </c>
      <c r="AG109" s="622">
        <v>0</v>
      </c>
      <c r="AH109" s="622">
        <f t="shared" si="54"/>
        <v>0</v>
      </c>
      <c r="AI109" s="622">
        <v>0</v>
      </c>
      <c r="AJ109" s="622">
        <f t="shared" si="55"/>
        <v>0</v>
      </c>
      <c r="AK109" s="622">
        <v>0</v>
      </c>
      <c r="AL109" s="622">
        <f t="shared" si="56"/>
        <v>0</v>
      </c>
      <c r="AM109" s="622">
        <f t="shared" si="63"/>
        <v>0</v>
      </c>
      <c r="AN109" s="623">
        <f t="shared" si="64"/>
        <v>0</v>
      </c>
      <c r="AO109" s="624">
        <f t="shared" si="65"/>
        <v>0</v>
      </c>
      <c r="AP109" s="616">
        <v>17</v>
      </c>
      <c r="AQ109" s="619"/>
      <c r="AR109" s="619"/>
      <c r="AS109" s="625"/>
    </row>
    <row r="110" spans="1:45" s="71" customFormat="1" ht="46.5" customHeight="1" x14ac:dyDescent="0.2">
      <c r="A110" s="615">
        <v>100</v>
      </c>
      <c r="B110" s="616">
        <v>17</v>
      </c>
      <c r="C110" s="617" t="s">
        <v>452</v>
      </c>
      <c r="D110" s="617" t="s">
        <v>453</v>
      </c>
      <c r="E110" s="618" t="s">
        <v>467</v>
      </c>
      <c r="F110" s="617" t="s">
        <v>468</v>
      </c>
      <c r="G110" s="618" t="s">
        <v>278</v>
      </c>
      <c r="H110" s="617" t="s">
        <v>279</v>
      </c>
      <c r="I110" s="617" t="s">
        <v>279</v>
      </c>
      <c r="J110" s="617" t="s">
        <v>469</v>
      </c>
      <c r="K110" s="618">
        <v>5</v>
      </c>
      <c r="L110" s="618"/>
      <c r="M110" s="619">
        <v>9</v>
      </c>
      <c r="N110" s="619" t="s">
        <v>86</v>
      </c>
      <c r="O110" s="620">
        <f t="shared" si="59"/>
        <v>23000</v>
      </c>
      <c r="P110" s="620">
        <v>6000</v>
      </c>
      <c r="Q110" s="620">
        <v>17000</v>
      </c>
      <c r="R110" s="620">
        <v>0</v>
      </c>
      <c r="S110" s="615">
        <v>1</v>
      </c>
      <c r="T110" s="619">
        <v>12</v>
      </c>
      <c r="U110" s="621">
        <f t="shared" si="60"/>
        <v>0</v>
      </c>
      <c r="V110" s="622">
        <f t="shared" si="61"/>
        <v>0</v>
      </c>
      <c r="W110" s="622">
        <v>0</v>
      </c>
      <c r="X110" s="622">
        <f t="shared" si="66"/>
        <v>0</v>
      </c>
      <c r="Y110" s="622">
        <v>0</v>
      </c>
      <c r="Z110" s="622">
        <f t="shared" si="57"/>
        <v>0</v>
      </c>
      <c r="AA110" s="622">
        <v>0</v>
      </c>
      <c r="AB110" s="622">
        <f t="shared" si="58"/>
        <v>0</v>
      </c>
      <c r="AC110" s="622">
        <v>0</v>
      </c>
      <c r="AD110" s="622">
        <f t="shared" si="62"/>
        <v>0</v>
      </c>
      <c r="AE110" s="622">
        <v>0</v>
      </c>
      <c r="AF110" s="622">
        <f t="shared" si="53"/>
        <v>0</v>
      </c>
      <c r="AG110" s="622">
        <v>0</v>
      </c>
      <c r="AH110" s="622">
        <f t="shared" si="54"/>
        <v>0</v>
      </c>
      <c r="AI110" s="622">
        <v>0</v>
      </c>
      <c r="AJ110" s="622">
        <f t="shared" si="55"/>
        <v>0</v>
      </c>
      <c r="AK110" s="622">
        <v>0</v>
      </c>
      <c r="AL110" s="622">
        <f t="shared" si="56"/>
        <v>0</v>
      </c>
      <c r="AM110" s="622">
        <f t="shared" si="63"/>
        <v>0</v>
      </c>
      <c r="AN110" s="623">
        <f t="shared" si="64"/>
        <v>0</v>
      </c>
      <c r="AO110" s="624">
        <f t="shared" si="65"/>
        <v>0</v>
      </c>
      <c r="AP110" s="616">
        <v>17</v>
      </c>
      <c r="AQ110" s="619"/>
      <c r="AR110" s="619"/>
      <c r="AS110" s="625"/>
    </row>
    <row r="111" spans="1:45" s="71" customFormat="1" ht="46.5" customHeight="1" x14ac:dyDescent="0.2">
      <c r="A111" s="615">
        <v>101</v>
      </c>
      <c r="B111" s="616">
        <v>17</v>
      </c>
      <c r="C111" s="617" t="s">
        <v>452</v>
      </c>
      <c r="D111" s="617" t="s">
        <v>453</v>
      </c>
      <c r="E111" s="618" t="s">
        <v>470</v>
      </c>
      <c r="F111" s="617" t="s">
        <v>471</v>
      </c>
      <c r="G111" s="618" t="s">
        <v>115</v>
      </c>
      <c r="H111" s="617" t="s">
        <v>116</v>
      </c>
      <c r="I111" s="617" t="s">
        <v>116</v>
      </c>
      <c r="J111" s="617" t="s">
        <v>472</v>
      </c>
      <c r="K111" s="618">
        <v>1</v>
      </c>
      <c r="L111" s="618"/>
      <c r="M111" s="619">
        <v>27</v>
      </c>
      <c r="N111" s="619" t="s">
        <v>86</v>
      </c>
      <c r="O111" s="620">
        <f t="shared" si="59"/>
        <v>24500</v>
      </c>
      <c r="P111" s="620">
        <v>5500</v>
      </c>
      <c r="Q111" s="620">
        <v>19000</v>
      </c>
      <c r="R111" s="620">
        <v>0</v>
      </c>
      <c r="S111" s="615">
        <v>1</v>
      </c>
      <c r="T111" s="619">
        <v>12</v>
      </c>
      <c r="U111" s="621">
        <f t="shared" si="60"/>
        <v>0</v>
      </c>
      <c r="V111" s="622">
        <f t="shared" si="61"/>
        <v>0</v>
      </c>
      <c r="W111" s="622">
        <v>0</v>
      </c>
      <c r="X111" s="622">
        <f t="shared" si="66"/>
        <v>0</v>
      </c>
      <c r="Y111" s="622">
        <v>0</v>
      </c>
      <c r="Z111" s="622">
        <f t="shared" si="57"/>
        <v>0</v>
      </c>
      <c r="AA111" s="622">
        <v>0</v>
      </c>
      <c r="AB111" s="622">
        <f t="shared" si="58"/>
        <v>0</v>
      </c>
      <c r="AC111" s="622">
        <v>0</v>
      </c>
      <c r="AD111" s="622">
        <f t="shared" si="62"/>
        <v>0</v>
      </c>
      <c r="AE111" s="622">
        <v>0</v>
      </c>
      <c r="AF111" s="622">
        <f t="shared" si="53"/>
        <v>0</v>
      </c>
      <c r="AG111" s="622">
        <v>0</v>
      </c>
      <c r="AH111" s="622">
        <f t="shared" si="54"/>
        <v>0</v>
      </c>
      <c r="AI111" s="622">
        <v>0</v>
      </c>
      <c r="AJ111" s="622">
        <f t="shared" si="55"/>
        <v>0</v>
      </c>
      <c r="AK111" s="622">
        <v>0</v>
      </c>
      <c r="AL111" s="622">
        <f t="shared" si="56"/>
        <v>0</v>
      </c>
      <c r="AM111" s="622">
        <f t="shared" si="63"/>
        <v>0</v>
      </c>
      <c r="AN111" s="623">
        <f t="shared" si="64"/>
        <v>0</v>
      </c>
      <c r="AO111" s="624">
        <f t="shared" si="65"/>
        <v>0</v>
      </c>
      <c r="AP111" s="616">
        <v>17</v>
      </c>
      <c r="AQ111" s="619"/>
      <c r="AR111" s="619"/>
      <c r="AS111" s="625"/>
    </row>
    <row r="112" spans="1:45" s="71" customFormat="1" ht="46.5" customHeight="1" x14ac:dyDescent="0.2">
      <c r="A112" s="615">
        <v>102</v>
      </c>
      <c r="B112" s="616">
        <v>17</v>
      </c>
      <c r="C112" s="617" t="s">
        <v>452</v>
      </c>
      <c r="D112" s="617" t="s">
        <v>453</v>
      </c>
      <c r="E112" s="618" t="s">
        <v>473</v>
      </c>
      <c r="F112" s="617" t="s">
        <v>474</v>
      </c>
      <c r="G112" s="618" t="s">
        <v>475</v>
      </c>
      <c r="H112" s="617" t="s">
        <v>476</v>
      </c>
      <c r="I112" s="617" t="s">
        <v>476</v>
      </c>
      <c r="J112" s="617" t="s">
        <v>76</v>
      </c>
      <c r="K112" s="618">
        <v>6</v>
      </c>
      <c r="L112" s="618"/>
      <c r="M112" s="619">
        <v>27</v>
      </c>
      <c r="N112" s="619" t="s">
        <v>86</v>
      </c>
      <c r="O112" s="620">
        <f t="shared" si="59"/>
        <v>15000</v>
      </c>
      <c r="P112" s="620">
        <v>4000</v>
      </c>
      <c r="Q112" s="620">
        <v>11000</v>
      </c>
      <c r="R112" s="620">
        <v>0</v>
      </c>
      <c r="S112" s="615">
        <v>1</v>
      </c>
      <c r="T112" s="619">
        <v>12</v>
      </c>
      <c r="U112" s="621">
        <f t="shared" si="60"/>
        <v>0</v>
      </c>
      <c r="V112" s="622">
        <f t="shared" si="61"/>
        <v>0</v>
      </c>
      <c r="W112" s="622">
        <v>0</v>
      </c>
      <c r="X112" s="622">
        <f t="shared" si="66"/>
        <v>0</v>
      </c>
      <c r="Y112" s="622">
        <v>0</v>
      </c>
      <c r="Z112" s="622">
        <f t="shared" si="57"/>
        <v>0</v>
      </c>
      <c r="AA112" s="622">
        <v>0</v>
      </c>
      <c r="AB112" s="622">
        <f t="shared" si="58"/>
        <v>0</v>
      </c>
      <c r="AC112" s="622">
        <v>0</v>
      </c>
      <c r="AD112" s="622">
        <f t="shared" si="62"/>
        <v>0</v>
      </c>
      <c r="AE112" s="622">
        <v>0</v>
      </c>
      <c r="AF112" s="622">
        <f t="shared" si="53"/>
        <v>0</v>
      </c>
      <c r="AG112" s="622">
        <v>0</v>
      </c>
      <c r="AH112" s="622">
        <f t="shared" si="54"/>
        <v>0</v>
      </c>
      <c r="AI112" s="622">
        <v>0</v>
      </c>
      <c r="AJ112" s="622">
        <f t="shared" si="55"/>
        <v>0</v>
      </c>
      <c r="AK112" s="622">
        <v>0</v>
      </c>
      <c r="AL112" s="622">
        <f t="shared" si="56"/>
        <v>0</v>
      </c>
      <c r="AM112" s="622">
        <f t="shared" si="63"/>
        <v>0</v>
      </c>
      <c r="AN112" s="623">
        <f t="shared" si="64"/>
        <v>0</v>
      </c>
      <c r="AO112" s="624">
        <f t="shared" si="65"/>
        <v>0</v>
      </c>
      <c r="AP112" s="616">
        <v>17</v>
      </c>
      <c r="AQ112" s="619"/>
      <c r="AR112" s="619"/>
      <c r="AS112" s="625"/>
    </row>
    <row r="113" spans="1:45" s="71" customFormat="1" ht="46.5" customHeight="1" x14ac:dyDescent="0.2">
      <c r="A113" s="615">
        <v>103</v>
      </c>
      <c r="B113" s="616">
        <v>17</v>
      </c>
      <c r="C113" s="617" t="s">
        <v>452</v>
      </c>
      <c r="D113" s="617" t="s">
        <v>453</v>
      </c>
      <c r="E113" s="618" t="s">
        <v>477</v>
      </c>
      <c r="F113" s="617" t="s">
        <v>478</v>
      </c>
      <c r="G113" s="618" t="s">
        <v>293</v>
      </c>
      <c r="H113" s="617" t="s">
        <v>294</v>
      </c>
      <c r="I113" s="617" t="s">
        <v>294</v>
      </c>
      <c r="J113" s="617" t="s">
        <v>479</v>
      </c>
      <c r="K113" s="618">
        <v>20</v>
      </c>
      <c r="L113" s="618"/>
      <c r="M113" s="619">
        <v>14</v>
      </c>
      <c r="N113" s="619" t="s">
        <v>86</v>
      </c>
      <c r="O113" s="620">
        <f t="shared" si="59"/>
        <v>31000</v>
      </c>
      <c r="P113" s="620">
        <v>8500</v>
      </c>
      <c r="Q113" s="620">
        <v>22500</v>
      </c>
      <c r="R113" s="620">
        <v>0</v>
      </c>
      <c r="S113" s="615">
        <v>1</v>
      </c>
      <c r="T113" s="619">
        <v>12</v>
      </c>
      <c r="U113" s="621">
        <f t="shared" si="60"/>
        <v>0</v>
      </c>
      <c r="V113" s="622">
        <f t="shared" si="61"/>
        <v>0</v>
      </c>
      <c r="W113" s="622">
        <v>0</v>
      </c>
      <c r="X113" s="622">
        <f t="shared" si="66"/>
        <v>0</v>
      </c>
      <c r="Y113" s="622">
        <v>0</v>
      </c>
      <c r="Z113" s="622">
        <f t="shared" si="57"/>
        <v>0</v>
      </c>
      <c r="AA113" s="622">
        <v>0</v>
      </c>
      <c r="AB113" s="622">
        <f t="shared" si="58"/>
        <v>0</v>
      </c>
      <c r="AC113" s="622">
        <v>0</v>
      </c>
      <c r="AD113" s="622">
        <f t="shared" si="62"/>
        <v>0</v>
      </c>
      <c r="AE113" s="622">
        <v>0</v>
      </c>
      <c r="AF113" s="622">
        <f t="shared" si="53"/>
        <v>0</v>
      </c>
      <c r="AG113" s="622">
        <v>0</v>
      </c>
      <c r="AH113" s="622">
        <f t="shared" si="54"/>
        <v>0</v>
      </c>
      <c r="AI113" s="622">
        <v>0</v>
      </c>
      <c r="AJ113" s="622">
        <f t="shared" si="55"/>
        <v>0</v>
      </c>
      <c r="AK113" s="622">
        <v>0</v>
      </c>
      <c r="AL113" s="622">
        <f t="shared" si="56"/>
        <v>0</v>
      </c>
      <c r="AM113" s="622">
        <f t="shared" si="63"/>
        <v>0</v>
      </c>
      <c r="AN113" s="623">
        <f t="shared" si="64"/>
        <v>0</v>
      </c>
      <c r="AO113" s="624">
        <f t="shared" si="65"/>
        <v>0</v>
      </c>
      <c r="AP113" s="616">
        <v>17</v>
      </c>
      <c r="AQ113" s="619"/>
      <c r="AR113" s="619"/>
      <c r="AS113" s="625"/>
    </row>
    <row r="114" spans="1:45" s="71" customFormat="1" ht="46.5" customHeight="1" x14ac:dyDescent="0.2">
      <c r="A114" s="615">
        <v>104</v>
      </c>
      <c r="B114" s="616">
        <v>17</v>
      </c>
      <c r="C114" s="617" t="s">
        <v>452</v>
      </c>
      <c r="D114" s="617" t="s">
        <v>453</v>
      </c>
      <c r="E114" s="618" t="s">
        <v>480</v>
      </c>
      <c r="F114" s="617" t="s">
        <v>481</v>
      </c>
      <c r="G114" s="618" t="s">
        <v>482</v>
      </c>
      <c r="H114" s="617" t="s">
        <v>483</v>
      </c>
      <c r="I114" s="617" t="s">
        <v>483</v>
      </c>
      <c r="J114" s="617" t="s">
        <v>484</v>
      </c>
      <c r="K114" s="618">
        <v>24</v>
      </c>
      <c r="L114" s="618"/>
      <c r="M114" s="619">
        <v>2</v>
      </c>
      <c r="N114" s="619" t="s">
        <v>86</v>
      </c>
      <c r="O114" s="620">
        <f t="shared" si="59"/>
        <v>27000</v>
      </c>
      <c r="P114" s="620">
        <v>6500</v>
      </c>
      <c r="Q114" s="620">
        <v>20500</v>
      </c>
      <c r="R114" s="620">
        <v>0</v>
      </c>
      <c r="S114" s="615">
        <v>1</v>
      </c>
      <c r="T114" s="619">
        <v>12</v>
      </c>
      <c r="U114" s="621">
        <f t="shared" si="60"/>
        <v>0</v>
      </c>
      <c r="V114" s="622">
        <f t="shared" si="61"/>
        <v>0</v>
      </c>
      <c r="W114" s="622">
        <v>0</v>
      </c>
      <c r="X114" s="622">
        <f t="shared" si="66"/>
        <v>0</v>
      </c>
      <c r="Y114" s="622">
        <v>0</v>
      </c>
      <c r="Z114" s="622">
        <f t="shared" si="57"/>
        <v>0</v>
      </c>
      <c r="AA114" s="622">
        <v>0</v>
      </c>
      <c r="AB114" s="622">
        <f t="shared" si="58"/>
        <v>0</v>
      </c>
      <c r="AC114" s="622">
        <v>0</v>
      </c>
      <c r="AD114" s="622">
        <f t="shared" si="62"/>
        <v>0</v>
      </c>
      <c r="AE114" s="622">
        <v>0</v>
      </c>
      <c r="AF114" s="622">
        <f t="shared" si="53"/>
        <v>0</v>
      </c>
      <c r="AG114" s="622">
        <v>0</v>
      </c>
      <c r="AH114" s="622">
        <f t="shared" si="54"/>
        <v>0</v>
      </c>
      <c r="AI114" s="622">
        <v>0</v>
      </c>
      <c r="AJ114" s="622">
        <f t="shared" si="55"/>
        <v>0</v>
      </c>
      <c r="AK114" s="622">
        <v>0</v>
      </c>
      <c r="AL114" s="622">
        <f t="shared" si="56"/>
        <v>0</v>
      </c>
      <c r="AM114" s="622">
        <f t="shared" si="63"/>
        <v>0</v>
      </c>
      <c r="AN114" s="623">
        <f t="shared" si="64"/>
        <v>0</v>
      </c>
      <c r="AO114" s="624">
        <f t="shared" si="65"/>
        <v>0</v>
      </c>
      <c r="AP114" s="616">
        <v>17</v>
      </c>
      <c r="AQ114" s="619"/>
      <c r="AR114" s="619"/>
      <c r="AS114" s="625"/>
    </row>
    <row r="115" spans="1:45" s="71" customFormat="1" ht="46.5" customHeight="1" x14ac:dyDescent="0.2">
      <c r="A115" s="615">
        <v>105</v>
      </c>
      <c r="B115" s="616">
        <v>17</v>
      </c>
      <c r="C115" s="617" t="s">
        <v>452</v>
      </c>
      <c r="D115" s="617" t="s">
        <v>453</v>
      </c>
      <c r="E115" s="618" t="s">
        <v>485</v>
      </c>
      <c r="F115" s="617" t="s">
        <v>486</v>
      </c>
      <c r="G115" s="618" t="s">
        <v>487</v>
      </c>
      <c r="H115" s="617" t="s">
        <v>488</v>
      </c>
      <c r="I115" s="617" t="s">
        <v>488</v>
      </c>
      <c r="J115" s="617" t="s">
        <v>489</v>
      </c>
      <c r="K115" s="618" t="s">
        <v>490</v>
      </c>
      <c r="L115" s="618">
        <v>5</v>
      </c>
      <c r="M115" s="619">
        <v>3</v>
      </c>
      <c r="N115" s="619" t="s">
        <v>302</v>
      </c>
      <c r="O115" s="620">
        <f t="shared" si="59"/>
        <v>11000</v>
      </c>
      <c r="P115" s="620">
        <v>11000</v>
      </c>
      <c r="Q115" s="620">
        <v>0</v>
      </c>
      <c r="R115" s="620">
        <v>0</v>
      </c>
      <c r="S115" s="615">
        <v>1</v>
      </c>
      <c r="T115" s="619">
        <v>12</v>
      </c>
      <c r="U115" s="621">
        <f t="shared" si="60"/>
        <v>0</v>
      </c>
      <c r="V115" s="622">
        <f t="shared" si="61"/>
        <v>0</v>
      </c>
      <c r="W115" s="622">
        <v>0</v>
      </c>
      <c r="X115" s="622">
        <f>W115*T115</f>
        <v>0</v>
      </c>
      <c r="Y115" s="622">
        <v>0</v>
      </c>
      <c r="Z115" s="622">
        <f>Y115*T115</f>
        <v>0</v>
      </c>
      <c r="AA115" s="622">
        <v>0</v>
      </c>
      <c r="AB115" s="622">
        <f>AA115*T115</f>
        <v>0</v>
      </c>
      <c r="AC115" s="622">
        <v>0</v>
      </c>
      <c r="AD115" s="622">
        <f t="shared" si="62"/>
        <v>0</v>
      </c>
      <c r="AE115" s="622">
        <v>0</v>
      </c>
      <c r="AF115" s="622">
        <f t="shared" si="53"/>
        <v>0</v>
      </c>
      <c r="AG115" s="622">
        <v>0</v>
      </c>
      <c r="AH115" s="622">
        <f t="shared" si="54"/>
        <v>0</v>
      </c>
      <c r="AI115" s="622">
        <v>0</v>
      </c>
      <c r="AJ115" s="622">
        <f t="shared" si="55"/>
        <v>0</v>
      </c>
      <c r="AK115" s="622">
        <v>0</v>
      </c>
      <c r="AL115" s="622">
        <f t="shared" si="56"/>
        <v>0</v>
      </c>
      <c r="AM115" s="622">
        <f t="shared" si="63"/>
        <v>0</v>
      </c>
      <c r="AN115" s="623">
        <f t="shared" si="64"/>
        <v>0</v>
      </c>
      <c r="AO115" s="624">
        <f t="shared" si="65"/>
        <v>0</v>
      </c>
      <c r="AP115" s="616">
        <v>17</v>
      </c>
      <c r="AQ115" s="619"/>
      <c r="AR115" s="619"/>
      <c r="AS115" s="625"/>
    </row>
    <row r="116" spans="1:45" s="71" customFormat="1" ht="46.5" customHeight="1" x14ac:dyDescent="0.2">
      <c r="A116" s="615">
        <v>106</v>
      </c>
      <c r="B116" s="616">
        <v>17</v>
      </c>
      <c r="C116" s="617" t="s">
        <v>452</v>
      </c>
      <c r="D116" s="617" t="s">
        <v>453</v>
      </c>
      <c r="E116" s="618" t="s">
        <v>491</v>
      </c>
      <c r="F116" s="617" t="s">
        <v>492</v>
      </c>
      <c r="G116" s="618" t="s">
        <v>188</v>
      </c>
      <c r="H116" s="617" t="s">
        <v>189</v>
      </c>
      <c r="I116" s="617" t="s">
        <v>189</v>
      </c>
      <c r="J116" s="617" t="s">
        <v>190</v>
      </c>
      <c r="K116" s="618" t="s">
        <v>493</v>
      </c>
      <c r="L116" s="618"/>
      <c r="M116" s="619">
        <v>14</v>
      </c>
      <c r="N116" s="619" t="s">
        <v>86</v>
      </c>
      <c r="O116" s="620">
        <f t="shared" si="59"/>
        <v>24000</v>
      </c>
      <c r="P116" s="620">
        <v>6000</v>
      </c>
      <c r="Q116" s="620">
        <v>18000</v>
      </c>
      <c r="R116" s="620">
        <v>0</v>
      </c>
      <c r="S116" s="615">
        <v>1</v>
      </c>
      <c r="T116" s="619">
        <v>12</v>
      </c>
      <c r="U116" s="621">
        <f t="shared" si="60"/>
        <v>0</v>
      </c>
      <c r="V116" s="622">
        <f t="shared" si="61"/>
        <v>0</v>
      </c>
      <c r="W116" s="622">
        <v>0</v>
      </c>
      <c r="X116" s="622">
        <f>W116*T116</f>
        <v>0</v>
      </c>
      <c r="Y116" s="622">
        <v>0</v>
      </c>
      <c r="Z116" s="622">
        <f t="shared" ref="Z116:Z156" si="67">Y116*T116*M116</f>
        <v>0</v>
      </c>
      <c r="AA116" s="622">
        <v>0</v>
      </c>
      <c r="AB116" s="622">
        <f t="shared" ref="AB116:AB134" si="68">AA116*T116*M116</f>
        <v>0</v>
      </c>
      <c r="AC116" s="622">
        <v>0</v>
      </c>
      <c r="AD116" s="622">
        <f t="shared" si="62"/>
        <v>0</v>
      </c>
      <c r="AE116" s="622">
        <v>0</v>
      </c>
      <c r="AF116" s="622">
        <f t="shared" si="53"/>
        <v>0</v>
      </c>
      <c r="AG116" s="622">
        <v>0</v>
      </c>
      <c r="AH116" s="622">
        <f t="shared" si="54"/>
        <v>0</v>
      </c>
      <c r="AI116" s="622">
        <v>0</v>
      </c>
      <c r="AJ116" s="622">
        <f t="shared" si="55"/>
        <v>0</v>
      </c>
      <c r="AK116" s="622">
        <v>0</v>
      </c>
      <c r="AL116" s="622">
        <f t="shared" si="56"/>
        <v>0</v>
      </c>
      <c r="AM116" s="622">
        <f t="shared" si="63"/>
        <v>0</v>
      </c>
      <c r="AN116" s="623">
        <f t="shared" si="64"/>
        <v>0</v>
      </c>
      <c r="AO116" s="624">
        <f t="shared" si="65"/>
        <v>0</v>
      </c>
      <c r="AP116" s="616">
        <v>17</v>
      </c>
      <c r="AQ116" s="619"/>
      <c r="AR116" s="619"/>
      <c r="AS116" s="625"/>
    </row>
    <row r="117" spans="1:45" s="71" customFormat="1" ht="46.5" customHeight="1" x14ac:dyDescent="0.2">
      <c r="A117" s="615">
        <v>107</v>
      </c>
      <c r="B117" s="616">
        <v>17</v>
      </c>
      <c r="C117" s="617" t="s">
        <v>452</v>
      </c>
      <c r="D117" s="617" t="s">
        <v>453</v>
      </c>
      <c r="E117" s="618" t="s">
        <v>494</v>
      </c>
      <c r="F117" s="617" t="s">
        <v>495</v>
      </c>
      <c r="G117" s="618" t="s">
        <v>496</v>
      </c>
      <c r="H117" s="617" t="s">
        <v>497</v>
      </c>
      <c r="I117" s="617" t="s">
        <v>497</v>
      </c>
      <c r="J117" s="617" t="s">
        <v>498</v>
      </c>
      <c r="K117" s="618">
        <v>3</v>
      </c>
      <c r="L117" s="618"/>
      <c r="M117" s="619">
        <v>9</v>
      </c>
      <c r="N117" s="619" t="s">
        <v>82</v>
      </c>
      <c r="O117" s="620">
        <f t="shared" si="59"/>
        <v>8000</v>
      </c>
      <c r="P117" s="620">
        <v>8000</v>
      </c>
      <c r="Q117" s="620">
        <v>0</v>
      </c>
      <c r="R117" s="620">
        <v>0</v>
      </c>
      <c r="S117" s="615">
        <v>1</v>
      </c>
      <c r="T117" s="619">
        <v>12</v>
      </c>
      <c r="U117" s="621">
        <f t="shared" si="60"/>
        <v>0</v>
      </c>
      <c r="V117" s="622">
        <f t="shared" si="61"/>
        <v>0</v>
      </c>
      <c r="W117" s="622">
        <v>0</v>
      </c>
      <c r="X117" s="622">
        <f>W117*T117</f>
        <v>0</v>
      </c>
      <c r="Y117" s="622">
        <v>0</v>
      </c>
      <c r="Z117" s="622">
        <f t="shared" si="67"/>
        <v>0</v>
      </c>
      <c r="AA117" s="622">
        <v>0</v>
      </c>
      <c r="AB117" s="622">
        <f t="shared" si="68"/>
        <v>0</v>
      </c>
      <c r="AC117" s="622">
        <v>0</v>
      </c>
      <c r="AD117" s="622">
        <f t="shared" si="62"/>
        <v>0</v>
      </c>
      <c r="AE117" s="622">
        <v>0</v>
      </c>
      <c r="AF117" s="622">
        <f t="shared" si="53"/>
        <v>0</v>
      </c>
      <c r="AG117" s="622">
        <v>0</v>
      </c>
      <c r="AH117" s="622">
        <f t="shared" si="54"/>
        <v>0</v>
      </c>
      <c r="AI117" s="622">
        <v>0</v>
      </c>
      <c r="AJ117" s="622">
        <f t="shared" si="55"/>
        <v>0</v>
      </c>
      <c r="AK117" s="622">
        <v>0</v>
      </c>
      <c r="AL117" s="622">
        <f t="shared" si="56"/>
        <v>0</v>
      </c>
      <c r="AM117" s="622">
        <f t="shared" si="63"/>
        <v>0</v>
      </c>
      <c r="AN117" s="623">
        <f t="shared" si="64"/>
        <v>0</v>
      </c>
      <c r="AO117" s="624">
        <f t="shared" si="65"/>
        <v>0</v>
      </c>
      <c r="AP117" s="616">
        <v>17</v>
      </c>
      <c r="AQ117" s="619"/>
      <c r="AR117" s="619"/>
      <c r="AS117" s="625"/>
    </row>
    <row r="118" spans="1:45" s="71" customFormat="1" ht="46.5" customHeight="1" x14ac:dyDescent="0.2">
      <c r="A118" s="615">
        <v>108</v>
      </c>
      <c r="B118" s="616">
        <v>17</v>
      </c>
      <c r="C118" s="617" t="s">
        <v>452</v>
      </c>
      <c r="D118" s="617" t="s">
        <v>453</v>
      </c>
      <c r="E118" s="618" t="s">
        <v>499</v>
      </c>
      <c r="F118" s="617" t="s">
        <v>500</v>
      </c>
      <c r="G118" s="618" t="s">
        <v>132</v>
      </c>
      <c r="H118" s="617" t="s">
        <v>501</v>
      </c>
      <c r="I118" s="617" t="s">
        <v>501</v>
      </c>
      <c r="J118" s="617" t="s">
        <v>502</v>
      </c>
      <c r="K118" s="618">
        <v>19</v>
      </c>
      <c r="L118" s="618"/>
      <c r="M118" s="619">
        <v>14</v>
      </c>
      <c r="N118" s="619" t="s">
        <v>86</v>
      </c>
      <c r="O118" s="620">
        <f t="shared" si="59"/>
        <v>39000</v>
      </c>
      <c r="P118" s="620">
        <v>10000</v>
      </c>
      <c r="Q118" s="620">
        <v>29000</v>
      </c>
      <c r="R118" s="620">
        <v>0</v>
      </c>
      <c r="S118" s="615">
        <v>1</v>
      </c>
      <c r="T118" s="619">
        <v>12</v>
      </c>
      <c r="U118" s="621">
        <f t="shared" si="60"/>
        <v>0</v>
      </c>
      <c r="V118" s="622">
        <f t="shared" si="61"/>
        <v>0</v>
      </c>
      <c r="W118" s="622">
        <v>0</v>
      </c>
      <c r="X118" s="622">
        <f t="shared" ref="X118:X123" si="69">W118*T118</f>
        <v>0</v>
      </c>
      <c r="Y118" s="622">
        <v>0</v>
      </c>
      <c r="Z118" s="622">
        <f t="shared" si="67"/>
        <v>0</v>
      </c>
      <c r="AA118" s="622">
        <v>0</v>
      </c>
      <c r="AB118" s="622">
        <f t="shared" si="68"/>
        <v>0</v>
      </c>
      <c r="AC118" s="622">
        <v>0</v>
      </c>
      <c r="AD118" s="622">
        <f t="shared" si="62"/>
        <v>0</v>
      </c>
      <c r="AE118" s="622">
        <v>0</v>
      </c>
      <c r="AF118" s="622">
        <f t="shared" si="53"/>
        <v>0</v>
      </c>
      <c r="AG118" s="622">
        <v>0</v>
      </c>
      <c r="AH118" s="622">
        <f t="shared" si="54"/>
        <v>0</v>
      </c>
      <c r="AI118" s="622">
        <v>0</v>
      </c>
      <c r="AJ118" s="622">
        <f t="shared" si="55"/>
        <v>0</v>
      </c>
      <c r="AK118" s="622">
        <v>0</v>
      </c>
      <c r="AL118" s="622">
        <f t="shared" si="56"/>
        <v>0</v>
      </c>
      <c r="AM118" s="622">
        <f t="shared" si="63"/>
        <v>0</v>
      </c>
      <c r="AN118" s="623">
        <f t="shared" si="64"/>
        <v>0</v>
      </c>
      <c r="AO118" s="624">
        <f t="shared" si="65"/>
        <v>0</v>
      </c>
      <c r="AP118" s="616">
        <v>17</v>
      </c>
      <c r="AQ118" s="619"/>
      <c r="AR118" s="619"/>
      <c r="AS118" s="625"/>
    </row>
    <row r="119" spans="1:45" s="71" customFormat="1" ht="46.5" customHeight="1" x14ac:dyDescent="0.2">
      <c r="A119" s="615">
        <v>109</v>
      </c>
      <c r="B119" s="616">
        <v>17</v>
      </c>
      <c r="C119" s="617" t="s">
        <v>452</v>
      </c>
      <c r="D119" s="617" t="s">
        <v>453</v>
      </c>
      <c r="E119" s="618" t="s">
        <v>503</v>
      </c>
      <c r="F119" s="617" t="s">
        <v>504</v>
      </c>
      <c r="G119" s="618" t="s">
        <v>99</v>
      </c>
      <c r="H119" s="617" t="s">
        <v>100</v>
      </c>
      <c r="I119" s="617" t="s">
        <v>100</v>
      </c>
      <c r="J119" s="617" t="s">
        <v>505</v>
      </c>
      <c r="K119" s="618" t="s">
        <v>506</v>
      </c>
      <c r="L119" s="618"/>
      <c r="M119" s="619">
        <v>22</v>
      </c>
      <c r="N119" s="619" t="s">
        <v>86</v>
      </c>
      <c r="O119" s="620">
        <f t="shared" si="59"/>
        <v>10900</v>
      </c>
      <c r="P119" s="620">
        <v>8500</v>
      </c>
      <c r="Q119" s="620">
        <v>2400</v>
      </c>
      <c r="R119" s="620">
        <v>0</v>
      </c>
      <c r="S119" s="615">
        <v>1</v>
      </c>
      <c r="T119" s="619">
        <v>12</v>
      </c>
      <c r="U119" s="621">
        <f t="shared" si="60"/>
        <v>0</v>
      </c>
      <c r="V119" s="622">
        <f t="shared" si="61"/>
        <v>0</v>
      </c>
      <c r="W119" s="622">
        <v>0</v>
      </c>
      <c r="X119" s="622">
        <f t="shared" si="69"/>
        <v>0</v>
      </c>
      <c r="Y119" s="622">
        <v>0</v>
      </c>
      <c r="Z119" s="622">
        <f t="shared" si="67"/>
        <v>0</v>
      </c>
      <c r="AA119" s="622">
        <v>0</v>
      </c>
      <c r="AB119" s="622">
        <f t="shared" si="68"/>
        <v>0</v>
      </c>
      <c r="AC119" s="622">
        <v>0</v>
      </c>
      <c r="AD119" s="622">
        <f t="shared" si="62"/>
        <v>0</v>
      </c>
      <c r="AE119" s="622">
        <v>0</v>
      </c>
      <c r="AF119" s="622">
        <f t="shared" si="53"/>
        <v>0</v>
      </c>
      <c r="AG119" s="622">
        <v>0</v>
      </c>
      <c r="AH119" s="622">
        <f t="shared" si="54"/>
        <v>0</v>
      </c>
      <c r="AI119" s="622">
        <v>0</v>
      </c>
      <c r="AJ119" s="622">
        <f t="shared" si="55"/>
        <v>0</v>
      </c>
      <c r="AK119" s="622">
        <v>0</v>
      </c>
      <c r="AL119" s="622">
        <f t="shared" si="56"/>
        <v>0</v>
      </c>
      <c r="AM119" s="622">
        <f t="shared" si="63"/>
        <v>0</v>
      </c>
      <c r="AN119" s="623">
        <f t="shared" si="64"/>
        <v>0</v>
      </c>
      <c r="AO119" s="624">
        <f t="shared" si="65"/>
        <v>0</v>
      </c>
      <c r="AP119" s="616">
        <v>17</v>
      </c>
      <c r="AQ119" s="619"/>
      <c r="AR119" s="619"/>
      <c r="AS119" s="625"/>
    </row>
    <row r="120" spans="1:45" s="71" customFormat="1" ht="46.5" customHeight="1" x14ac:dyDescent="0.2">
      <c r="A120" s="615">
        <v>110</v>
      </c>
      <c r="B120" s="616">
        <v>17</v>
      </c>
      <c r="C120" s="617" t="s">
        <v>452</v>
      </c>
      <c r="D120" s="617" t="s">
        <v>453</v>
      </c>
      <c r="E120" s="618" t="s">
        <v>507</v>
      </c>
      <c r="F120" s="617" t="s">
        <v>508</v>
      </c>
      <c r="G120" s="618" t="s">
        <v>421</v>
      </c>
      <c r="H120" s="617" t="s">
        <v>422</v>
      </c>
      <c r="I120" s="617" t="s">
        <v>422</v>
      </c>
      <c r="J120" s="617" t="s">
        <v>509</v>
      </c>
      <c r="K120" s="618">
        <v>26</v>
      </c>
      <c r="L120" s="618"/>
      <c r="M120" s="619">
        <v>11</v>
      </c>
      <c r="N120" s="619" t="s">
        <v>86</v>
      </c>
      <c r="O120" s="620">
        <f t="shared" si="59"/>
        <v>9500</v>
      </c>
      <c r="P120" s="620">
        <v>2500</v>
      </c>
      <c r="Q120" s="620">
        <v>7000</v>
      </c>
      <c r="R120" s="620">
        <v>0</v>
      </c>
      <c r="S120" s="615">
        <v>1</v>
      </c>
      <c r="T120" s="619">
        <v>12</v>
      </c>
      <c r="U120" s="621">
        <f t="shared" si="60"/>
        <v>0</v>
      </c>
      <c r="V120" s="622">
        <f t="shared" si="61"/>
        <v>0</v>
      </c>
      <c r="W120" s="622">
        <v>0</v>
      </c>
      <c r="X120" s="622">
        <f t="shared" si="69"/>
        <v>0</v>
      </c>
      <c r="Y120" s="622">
        <v>0</v>
      </c>
      <c r="Z120" s="622">
        <f t="shared" si="67"/>
        <v>0</v>
      </c>
      <c r="AA120" s="622">
        <v>0</v>
      </c>
      <c r="AB120" s="622">
        <f t="shared" si="68"/>
        <v>0</v>
      </c>
      <c r="AC120" s="622">
        <v>0</v>
      </c>
      <c r="AD120" s="622">
        <f t="shared" si="62"/>
        <v>0</v>
      </c>
      <c r="AE120" s="622">
        <v>0</v>
      </c>
      <c r="AF120" s="622">
        <f t="shared" si="53"/>
        <v>0</v>
      </c>
      <c r="AG120" s="622">
        <v>0</v>
      </c>
      <c r="AH120" s="622">
        <f t="shared" si="54"/>
        <v>0</v>
      </c>
      <c r="AI120" s="622">
        <v>0</v>
      </c>
      <c r="AJ120" s="622">
        <f t="shared" si="55"/>
        <v>0</v>
      </c>
      <c r="AK120" s="622">
        <v>0</v>
      </c>
      <c r="AL120" s="622">
        <f t="shared" si="56"/>
        <v>0</v>
      </c>
      <c r="AM120" s="622">
        <f t="shared" si="63"/>
        <v>0</v>
      </c>
      <c r="AN120" s="623">
        <f t="shared" si="64"/>
        <v>0</v>
      </c>
      <c r="AO120" s="624">
        <f t="shared" si="65"/>
        <v>0</v>
      </c>
      <c r="AP120" s="616">
        <v>17</v>
      </c>
      <c r="AQ120" s="619"/>
      <c r="AR120" s="619"/>
      <c r="AS120" s="625"/>
    </row>
    <row r="121" spans="1:45" s="71" customFormat="1" ht="46.5" customHeight="1" x14ac:dyDescent="0.2">
      <c r="A121" s="615">
        <v>111</v>
      </c>
      <c r="B121" s="616">
        <v>17</v>
      </c>
      <c r="C121" s="617" t="s">
        <v>452</v>
      </c>
      <c r="D121" s="617" t="s">
        <v>453</v>
      </c>
      <c r="E121" s="618" t="s">
        <v>510</v>
      </c>
      <c r="F121" s="617" t="s">
        <v>511</v>
      </c>
      <c r="G121" s="618" t="s">
        <v>256</v>
      </c>
      <c r="H121" s="617" t="s">
        <v>257</v>
      </c>
      <c r="I121" s="617" t="s">
        <v>257</v>
      </c>
      <c r="J121" s="617" t="s">
        <v>512</v>
      </c>
      <c r="K121" s="618">
        <v>19</v>
      </c>
      <c r="L121" s="618"/>
      <c r="M121" s="619">
        <v>12</v>
      </c>
      <c r="N121" s="619" t="s">
        <v>86</v>
      </c>
      <c r="O121" s="620">
        <f t="shared" si="59"/>
        <v>7500</v>
      </c>
      <c r="P121" s="620">
        <v>1500</v>
      </c>
      <c r="Q121" s="620">
        <v>6000</v>
      </c>
      <c r="R121" s="620">
        <v>0</v>
      </c>
      <c r="S121" s="615">
        <v>1</v>
      </c>
      <c r="T121" s="619">
        <v>12</v>
      </c>
      <c r="U121" s="621">
        <f t="shared" si="60"/>
        <v>0</v>
      </c>
      <c r="V121" s="622">
        <f t="shared" si="61"/>
        <v>0</v>
      </c>
      <c r="W121" s="622">
        <v>0</v>
      </c>
      <c r="X121" s="622">
        <f t="shared" si="69"/>
        <v>0</v>
      </c>
      <c r="Y121" s="622">
        <v>0</v>
      </c>
      <c r="Z121" s="622">
        <f t="shared" si="67"/>
        <v>0</v>
      </c>
      <c r="AA121" s="622">
        <v>0</v>
      </c>
      <c r="AB121" s="622">
        <f t="shared" si="68"/>
        <v>0</v>
      </c>
      <c r="AC121" s="622">
        <v>0</v>
      </c>
      <c r="AD121" s="622">
        <f t="shared" si="62"/>
        <v>0</v>
      </c>
      <c r="AE121" s="622">
        <v>0</v>
      </c>
      <c r="AF121" s="622">
        <f t="shared" si="53"/>
        <v>0</v>
      </c>
      <c r="AG121" s="622">
        <v>0</v>
      </c>
      <c r="AH121" s="622">
        <f t="shared" si="54"/>
        <v>0</v>
      </c>
      <c r="AI121" s="622">
        <v>0</v>
      </c>
      <c r="AJ121" s="622">
        <f t="shared" si="55"/>
        <v>0</v>
      </c>
      <c r="AK121" s="622">
        <v>0</v>
      </c>
      <c r="AL121" s="622">
        <f t="shared" si="56"/>
        <v>0</v>
      </c>
      <c r="AM121" s="622">
        <f t="shared" si="63"/>
        <v>0</v>
      </c>
      <c r="AN121" s="623">
        <f t="shared" si="64"/>
        <v>0</v>
      </c>
      <c r="AO121" s="624">
        <f t="shared" si="65"/>
        <v>0</v>
      </c>
      <c r="AP121" s="616">
        <v>17</v>
      </c>
      <c r="AQ121" s="619"/>
      <c r="AR121" s="619"/>
      <c r="AS121" s="625"/>
    </row>
    <row r="122" spans="1:45" s="71" customFormat="1" ht="46.5" customHeight="1" x14ac:dyDescent="0.2">
      <c r="A122" s="615">
        <v>112</v>
      </c>
      <c r="B122" s="616">
        <v>17</v>
      </c>
      <c r="C122" s="617" t="s">
        <v>452</v>
      </c>
      <c r="D122" s="617" t="s">
        <v>453</v>
      </c>
      <c r="E122" s="618" t="s">
        <v>513</v>
      </c>
      <c r="F122" s="617" t="s">
        <v>514</v>
      </c>
      <c r="G122" s="618" t="s">
        <v>121</v>
      </c>
      <c r="H122" s="617" t="s">
        <v>122</v>
      </c>
      <c r="I122" s="617" t="s">
        <v>122</v>
      </c>
      <c r="J122" s="617" t="s">
        <v>515</v>
      </c>
      <c r="K122" s="649" t="s">
        <v>516</v>
      </c>
      <c r="L122" s="618"/>
      <c r="M122" s="619">
        <v>14</v>
      </c>
      <c r="N122" s="619" t="s">
        <v>86</v>
      </c>
      <c r="O122" s="620">
        <f t="shared" si="59"/>
        <v>17300</v>
      </c>
      <c r="P122" s="620">
        <v>4300</v>
      </c>
      <c r="Q122" s="620">
        <v>13000</v>
      </c>
      <c r="R122" s="620">
        <v>0</v>
      </c>
      <c r="S122" s="615">
        <v>1</v>
      </c>
      <c r="T122" s="619">
        <v>12</v>
      </c>
      <c r="U122" s="621">
        <f t="shared" si="60"/>
        <v>0</v>
      </c>
      <c r="V122" s="622">
        <f t="shared" si="61"/>
        <v>0</v>
      </c>
      <c r="W122" s="622">
        <v>0</v>
      </c>
      <c r="X122" s="622">
        <f t="shared" si="69"/>
        <v>0</v>
      </c>
      <c r="Y122" s="622">
        <v>0</v>
      </c>
      <c r="Z122" s="622">
        <f t="shared" si="67"/>
        <v>0</v>
      </c>
      <c r="AA122" s="622">
        <v>0</v>
      </c>
      <c r="AB122" s="622">
        <f t="shared" si="68"/>
        <v>0</v>
      </c>
      <c r="AC122" s="622">
        <v>0</v>
      </c>
      <c r="AD122" s="622">
        <f t="shared" si="62"/>
        <v>0</v>
      </c>
      <c r="AE122" s="622">
        <v>0</v>
      </c>
      <c r="AF122" s="622">
        <f t="shared" si="53"/>
        <v>0</v>
      </c>
      <c r="AG122" s="622">
        <v>0</v>
      </c>
      <c r="AH122" s="622">
        <f t="shared" si="54"/>
        <v>0</v>
      </c>
      <c r="AI122" s="622">
        <v>0</v>
      </c>
      <c r="AJ122" s="622">
        <f t="shared" si="55"/>
        <v>0</v>
      </c>
      <c r="AK122" s="622">
        <v>0</v>
      </c>
      <c r="AL122" s="622">
        <f t="shared" si="56"/>
        <v>0</v>
      </c>
      <c r="AM122" s="622">
        <f t="shared" si="63"/>
        <v>0</v>
      </c>
      <c r="AN122" s="623">
        <f t="shared" si="64"/>
        <v>0</v>
      </c>
      <c r="AO122" s="624">
        <f t="shared" si="65"/>
        <v>0</v>
      </c>
      <c r="AP122" s="616">
        <v>17</v>
      </c>
      <c r="AQ122" s="619"/>
      <c r="AR122" s="619"/>
      <c r="AS122" s="625"/>
    </row>
    <row r="123" spans="1:45" s="71" customFormat="1" ht="46.5" customHeight="1" x14ac:dyDescent="0.2">
      <c r="A123" s="615">
        <v>113</v>
      </c>
      <c r="B123" s="616">
        <v>17</v>
      </c>
      <c r="C123" s="617" t="s">
        <v>452</v>
      </c>
      <c r="D123" s="617" t="s">
        <v>453</v>
      </c>
      <c r="E123" s="618" t="s">
        <v>517</v>
      </c>
      <c r="F123" s="617" t="s">
        <v>518</v>
      </c>
      <c r="G123" s="618" t="s">
        <v>164</v>
      </c>
      <c r="H123" s="617" t="s">
        <v>165</v>
      </c>
      <c r="I123" s="617" t="s">
        <v>165</v>
      </c>
      <c r="J123" s="617" t="s">
        <v>519</v>
      </c>
      <c r="K123" s="618" t="s">
        <v>520</v>
      </c>
      <c r="L123" s="618"/>
      <c r="M123" s="619">
        <v>15</v>
      </c>
      <c r="N123" s="619" t="s">
        <v>86</v>
      </c>
      <c r="O123" s="620">
        <f t="shared" si="59"/>
        <v>3600</v>
      </c>
      <c r="P123" s="620">
        <v>1300</v>
      </c>
      <c r="Q123" s="620">
        <v>2300</v>
      </c>
      <c r="R123" s="620">
        <v>0</v>
      </c>
      <c r="S123" s="615">
        <v>1</v>
      </c>
      <c r="T123" s="619">
        <v>12</v>
      </c>
      <c r="U123" s="621">
        <f t="shared" si="60"/>
        <v>0</v>
      </c>
      <c r="V123" s="622">
        <f t="shared" si="61"/>
        <v>0</v>
      </c>
      <c r="W123" s="622">
        <v>0</v>
      </c>
      <c r="X123" s="622">
        <f t="shared" si="69"/>
        <v>0</v>
      </c>
      <c r="Y123" s="622">
        <v>0</v>
      </c>
      <c r="Z123" s="622">
        <f t="shared" si="67"/>
        <v>0</v>
      </c>
      <c r="AA123" s="622">
        <v>0</v>
      </c>
      <c r="AB123" s="622">
        <f t="shared" si="68"/>
        <v>0</v>
      </c>
      <c r="AC123" s="622">
        <v>0</v>
      </c>
      <c r="AD123" s="622">
        <f t="shared" si="62"/>
        <v>0</v>
      </c>
      <c r="AE123" s="622">
        <v>0</v>
      </c>
      <c r="AF123" s="622">
        <f t="shared" si="53"/>
        <v>0</v>
      </c>
      <c r="AG123" s="622">
        <v>0</v>
      </c>
      <c r="AH123" s="622">
        <f t="shared" si="54"/>
        <v>0</v>
      </c>
      <c r="AI123" s="622">
        <v>0</v>
      </c>
      <c r="AJ123" s="622">
        <f t="shared" si="55"/>
        <v>0</v>
      </c>
      <c r="AK123" s="622">
        <v>0</v>
      </c>
      <c r="AL123" s="622">
        <f t="shared" si="56"/>
        <v>0</v>
      </c>
      <c r="AM123" s="622">
        <f t="shared" si="63"/>
        <v>0</v>
      </c>
      <c r="AN123" s="623">
        <f t="shared" si="64"/>
        <v>0</v>
      </c>
      <c r="AO123" s="624">
        <f t="shared" si="65"/>
        <v>0</v>
      </c>
      <c r="AP123" s="616">
        <v>17</v>
      </c>
      <c r="AQ123" s="619"/>
      <c r="AR123" s="619"/>
      <c r="AS123" s="625"/>
    </row>
    <row r="124" spans="1:45" s="71" customFormat="1" ht="46.5" customHeight="1" x14ac:dyDescent="0.2">
      <c r="A124" s="615">
        <v>114</v>
      </c>
      <c r="B124" s="616">
        <v>17</v>
      </c>
      <c r="C124" s="617" t="s">
        <v>452</v>
      </c>
      <c r="D124" s="617" t="s">
        <v>453</v>
      </c>
      <c r="E124" s="618" t="s">
        <v>521</v>
      </c>
      <c r="F124" s="617" t="s">
        <v>522</v>
      </c>
      <c r="G124" s="618" t="s">
        <v>94</v>
      </c>
      <c r="H124" s="617" t="s">
        <v>95</v>
      </c>
      <c r="I124" s="617" t="s">
        <v>95</v>
      </c>
      <c r="J124" s="617" t="s">
        <v>523</v>
      </c>
      <c r="K124" s="618" t="s">
        <v>524</v>
      </c>
      <c r="L124" s="618"/>
      <c r="M124" s="619">
        <v>22</v>
      </c>
      <c r="N124" s="619" t="s">
        <v>82</v>
      </c>
      <c r="O124" s="620">
        <f t="shared" si="59"/>
        <v>14500</v>
      </c>
      <c r="P124" s="620">
        <v>14500</v>
      </c>
      <c r="Q124" s="620">
        <v>0</v>
      </c>
      <c r="R124" s="620">
        <v>0</v>
      </c>
      <c r="S124" s="615">
        <v>1</v>
      </c>
      <c r="T124" s="619">
        <v>12</v>
      </c>
      <c r="U124" s="621">
        <f t="shared" si="60"/>
        <v>0</v>
      </c>
      <c r="V124" s="622">
        <f t="shared" si="61"/>
        <v>0</v>
      </c>
      <c r="W124" s="622">
        <v>0</v>
      </c>
      <c r="X124" s="622">
        <f t="shared" ref="X124:X137" si="70">W124*T124</f>
        <v>0</v>
      </c>
      <c r="Y124" s="622">
        <v>0</v>
      </c>
      <c r="Z124" s="622">
        <f t="shared" si="67"/>
        <v>0</v>
      </c>
      <c r="AA124" s="622">
        <v>0</v>
      </c>
      <c r="AB124" s="622">
        <f t="shared" si="68"/>
        <v>0</v>
      </c>
      <c r="AC124" s="622">
        <v>0</v>
      </c>
      <c r="AD124" s="622">
        <f t="shared" si="62"/>
        <v>0</v>
      </c>
      <c r="AE124" s="622">
        <v>0</v>
      </c>
      <c r="AF124" s="622">
        <f t="shared" si="53"/>
        <v>0</v>
      </c>
      <c r="AG124" s="622">
        <v>0</v>
      </c>
      <c r="AH124" s="622">
        <f t="shared" si="54"/>
        <v>0</v>
      </c>
      <c r="AI124" s="622">
        <v>0</v>
      </c>
      <c r="AJ124" s="622">
        <f t="shared" si="55"/>
        <v>0</v>
      </c>
      <c r="AK124" s="622">
        <v>0</v>
      </c>
      <c r="AL124" s="622">
        <f t="shared" si="56"/>
        <v>0</v>
      </c>
      <c r="AM124" s="622">
        <f t="shared" si="63"/>
        <v>0</v>
      </c>
      <c r="AN124" s="623">
        <f t="shared" si="64"/>
        <v>0</v>
      </c>
      <c r="AO124" s="624">
        <f t="shared" si="65"/>
        <v>0</v>
      </c>
      <c r="AP124" s="616">
        <v>17</v>
      </c>
      <c r="AQ124" s="619"/>
      <c r="AR124" s="619"/>
      <c r="AS124" s="625"/>
    </row>
    <row r="125" spans="1:45" s="71" customFormat="1" ht="46.5" customHeight="1" x14ac:dyDescent="0.2">
      <c r="A125" s="615">
        <v>115</v>
      </c>
      <c r="B125" s="616">
        <v>17</v>
      </c>
      <c r="C125" s="617" t="s">
        <v>452</v>
      </c>
      <c r="D125" s="617" t="s">
        <v>453</v>
      </c>
      <c r="E125" s="618" t="s">
        <v>525</v>
      </c>
      <c r="F125" s="617" t="s">
        <v>526</v>
      </c>
      <c r="G125" s="618" t="s">
        <v>202</v>
      </c>
      <c r="H125" s="617" t="s">
        <v>203</v>
      </c>
      <c r="I125" s="617" t="s">
        <v>203</v>
      </c>
      <c r="J125" s="617" t="s">
        <v>527</v>
      </c>
      <c r="K125" s="618">
        <v>1</v>
      </c>
      <c r="L125" s="618"/>
      <c r="M125" s="619">
        <v>15</v>
      </c>
      <c r="N125" s="619" t="s">
        <v>86</v>
      </c>
      <c r="O125" s="620">
        <f t="shared" si="59"/>
        <v>36300</v>
      </c>
      <c r="P125" s="620">
        <v>1300</v>
      </c>
      <c r="Q125" s="620">
        <v>35000</v>
      </c>
      <c r="R125" s="620">
        <v>0</v>
      </c>
      <c r="S125" s="615">
        <v>1</v>
      </c>
      <c r="T125" s="619">
        <v>12</v>
      </c>
      <c r="U125" s="621">
        <f t="shared" si="60"/>
        <v>0</v>
      </c>
      <c r="V125" s="622">
        <f t="shared" si="61"/>
        <v>0</v>
      </c>
      <c r="W125" s="622">
        <v>0</v>
      </c>
      <c r="X125" s="622">
        <f t="shared" si="70"/>
        <v>0</v>
      </c>
      <c r="Y125" s="622">
        <v>0</v>
      </c>
      <c r="Z125" s="622">
        <f t="shared" si="67"/>
        <v>0</v>
      </c>
      <c r="AA125" s="622">
        <v>0</v>
      </c>
      <c r="AB125" s="622">
        <f t="shared" si="68"/>
        <v>0</v>
      </c>
      <c r="AC125" s="622">
        <v>0</v>
      </c>
      <c r="AD125" s="622">
        <f t="shared" si="62"/>
        <v>0</v>
      </c>
      <c r="AE125" s="622">
        <v>0</v>
      </c>
      <c r="AF125" s="622">
        <f t="shared" si="53"/>
        <v>0</v>
      </c>
      <c r="AG125" s="622">
        <v>0</v>
      </c>
      <c r="AH125" s="622">
        <f t="shared" si="54"/>
        <v>0</v>
      </c>
      <c r="AI125" s="622">
        <v>0</v>
      </c>
      <c r="AJ125" s="622">
        <f t="shared" si="55"/>
        <v>0</v>
      </c>
      <c r="AK125" s="622">
        <v>0</v>
      </c>
      <c r="AL125" s="622">
        <f t="shared" si="56"/>
        <v>0</v>
      </c>
      <c r="AM125" s="622">
        <f t="shared" si="63"/>
        <v>0</v>
      </c>
      <c r="AN125" s="623">
        <f t="shared" si="64"/>
        <v>0</v>
      </c>
      <c r="AO125" s="624">
        <f t="shared" si="65"/>
        <v>0</v>
      </c>
      <c r="AP125" s="616">
        <v>17</v>
      </c>
      <c r="AQ125" s="619"/>
      <c r="AR125" s="619"/>
      <c r="AS125" s="625"/>
    </row>
    <row r="126" spans="1:45" s="71" customFormat="1" ht="46.5" customHeight="1" x14ac:dyDescent="0.2">
      <c r="A126" s="615">
        <v>116</v>
      </c>
      <c r="B126" s="616">
        <v>17</v>
      </c>
      <c r="C126" s="617" t="s">
        <v>452</v>
      </c>
      <c r="D126" s="617" t="s">
        <v>453</v>
      </c>
      <c r="E126" s="618" t="s">
        <v>528</v>
      </c>
      <c r="F126" s="617" t="s">
        <v>529</v>
      </c>
      <c r="G126" s="618" t="s">
        <v>530</v>
      </c>
      <c r="H126" s="617" t="s">
        <v>531</v>
      </c>
      <c r="I126" s="617" t="s">
        <v>531</v>
      </c>
      <c r="J126" s="617" t="s">
        <v>111</v>
      </c>
      <c r="K126" s="618">
        <v>20</v>
      </c>
      <c r="L126" s="618"/>
      <c r="M126" s="619">
        <v>22</v>
      </c>
      <c r="N126" s="619" t="s">
        <v>82</v>
      </c>
      <c r="O126" s="620">
        <f t="shared" si="59"/>
        <v>25000</v>
      </c>
      <c r="P126" s="620">
        <v>25000</v>
      </c>
      <c r="Q126" s="620">
        <v>0</v>
      </c>
      <c r="R126" s="620">
        <v>0</v>
      </c>
      <c r="S126" s="615">
        <v>1</v>
      </c>
      <c r="T126" s="619">
        <v>12</v>
      </c>
      <c r="U126" s="621">
        <f t="shared" si="60"/>
        <v>0</v>
      </c>
      <c r="V126" s="622">
        <f t="shared" si="61"/>
        <v>0</v>
      </c>
      <c r="W126" s="622">
        <v>0</v>
      </c>
      <c r="X126" s="622">
        <f t="shared" si="70"/>
        <v>0</v>
      </c>
      <c r="Y126" s="622">
        <v>0</v>
      </c>
      <c r="Z126" s="622">
        <f t="shared" si="67"/>
        <v>0</v>
      </c>
      <c r="AA126" s="622">
        <v>0</v>
      </c>
      <c r="AB126" s="622">
        <f t="shared" si="68"/>
        <v>0</v>
      </c>
      <c r="AC126" s="622">
        <v>0</v>
      </c>
      <c r="AD126" s="622">
        <f t="shared" si="62"/>
        <v>0</v>
      </c>
      <c r="AE126" s="622">
        <v>0</v>
      </c>
      <c r="AF126" s="622">
        <f t="shared" si="53"/>
        <v>0</v>
      </c>
      <c r="AG126" s="622">
        <v>0</v>
      </c>
      <c r="AH126" s="622">
        <f t="shared" si="54"/>
        <v>0</v>
      </c>
      <c r="AI126" s="622">
        <v>0</v>
      </c>
      <c r="AJ126" s="622">
        <f t="shared" si="55"/>
        <v>0</v>
      </c>
      <c r="AK126" s="622">
        <v>0</v>
      </c>
      <c r="AL126" s="622">
        <f t="shared" si="56"/>
        <v>0</v>
      </c>
      <c r="AM126" s="622">
        <f t="shared" si="63"/>
        <v>0</v>
      </c>
      <c r="AN126" s="623">
        <f t="shared" si="64"/>
        <v>0</v>
      </c>
      <c r="AO126" s="624">
        <f t="shared" si="65"/>
        <v>0</v>
      </c>
      <c r="AP126" s="616">
        <v>17</v>
      </c>
      <c r="AQ126" s="619"/>
      <c r="AR126" s="619"/>
      <c r="AS126" s="625"/>
    </row>
    <row r="127" spans="1:45" s="71" customFormat="1" ht="46.5" customHeight="1" x14ac:dyDescent="0.2">
      <c r="A127" s="615">
        <v>117</v>
      </c>
      <c r="B127" s="616">
        <v>17</v>
      </c>
      <c r="C127" s="617" t="s">
        <v>452</v>
      </c>
      <c r="D127" s="617" t="s">
        <v>453</v>
      </c>
      <c r="E127" s="618" t="s">
        <v>532</v>
      </c>
      <c r="F127" s="617" t="s">
        <v>533</v>
      </c>
      <c r="G127" s="618" t="s">
        <v>171</v>
      </c>
      <c r="H127" s="617" t="s">
        <v>172</v>
      </c>
      <c r="I127" s="617" t="s">
        <v>172</v>
      </c>
      <c r="J127" s="617" t="s">
        <v>534</v>
      </c>
      <c r="K127" s="618">
        <v>1</v>
      </c>
      <c r="L127" s="618"/>
      <c r="M127" s="619">
        <v>15</v>
      </c>
      <c r="N127" s="619" t="s">
        <v>82</v>
      </c>
      <c r="O127" s="620">
        <f t="shared" si="59"/>
        <v>17000</v>
      </c>
      <c r="P127" s="620">
        <v>17000</v>
      </c>
      <c r="Q127" s="620">
        <v>0</v>
      </c>
      <c r="R127" s="620">
        <v>0</v>
      </c>
      <c r="S127" s="615">
        <v>1</v>
      </c>
      <c r="T127" s="619">
        <v>12</v>
      </c>
      <c r="U127" s="621">
        <f t="shared" si="60"/>
        <v>0</v>
      </c>
      <c r="V127" s="622">
        <f t="shared" si="61"/>
        <v>0</v>
      </c>
      <c r="W127" s="622">
        <v>0</v>
      </c>
      <c r="X127" s="622">
        <f t="shared" si="70"/>
        <v>0</v>
      </c>
      <c r="Y127" s="622">
        <v>0</v>
      </c>
      <c r="Z127" s="622">
        <f t="shared" si="67"/>
        <v>0</v>
      </c>
      <c r="AA127" s="622">
        <v>0</v>
      </c>
      <c r="AB127" s="622">
        <f t="shared" si="68"/>
        <v>0</v>
      </c>
      <c r="AC127" s="622">
        <v>0</v>
      </c>
      <c r="AD127" s="622">
        <f t="shared" si="62"/>
        <v>0</v>
      </c>
      <c r="AE127" s="622">
        <v>0</v>
      </c>
      <c r="AF127" s="622">
        <f t="shared" si="53"/>
        <v>0</v>
      </c>
      <c r="AG127" s="622">
        <v>0</v>
      </c>
      <c r="AH127" s="622">
        <f t="shared" si="54"/>
        <v>0</v>
      </c>
      <c r="AI127" s="622">
        <v>0</v>
      </c>
      <c r="AJ127" s="622">
        <f t="shared" si="55"/>
        <v>0</v>
      </c>
      <c r="AK127" s="622">
        <v>0</v>
      </c>
      <c r="AL127" s="622">
        <f t="shared" si="56"/>
        <v>0</v>
      </c>
      <c r="AM127" s="622">
        <f t="shared" si="63"/>
        <v>0</v>
      </c>
      <c r="AN127" s="623">
        <f t="shared" si="64"/>
        <v>0</v>
      </c>
      <c r="AO127" s="624">
        <f t="shared" si="65"/>
        <v>0</v>
      </c>
      <c r="AP127" s="616">
        <v>17</v>
      </c>
      <c r="AQ127" s="619"/>
      <c r="AR127" s="619"/>
      <c r="AS127" s="625"/>
    </row>
    <row r="128" spans="1:45" s="71" customFormat="1" ht="46.5" customHeight="1" x14ac:dyDescent="0.2">
      <c r="A128" s="615">
        <v>118</v>
      </c>
      <c r="B128" s="616">
        <v>17</v>
      </c>
      <c r="C128" s="617" t="s">
        <v>452</v>
      </c>
      <c r="D128" s="617" t="s">
        <v>453</v>
      </c>
      <c r="E128" s="618" t="s">
        <v>535</v>
      </c>
      <c r="F128" s="617" t="s">
        <v>536</v>
      </c>
      <c r="G128" s="618" t="s">
        <v>537</v>
      </c>
      <c r="H128" s="617" t="s">
        <v>538</v>
      </c>
      <c r="I128" s="617" t="s">
        <v>538</v>
      </c>
      <c r="J128" s="617" t="s">
        <v>539</v>
      </c>
      <c r="K128" s="618" t="s">
        <v>524</v>
      </c>
      <c r="L128" s="618"/>
      <c r="M128" s="619">
        <v>27</v>
      </c>
      <c r="N128" s="619" t="s">
        <v>82</v>
      </c>
      <c r="O128" s="620">
        <f t="shared" si="59"/>
        <v>61000</v>
      </c>
      <c r="P128" s="620">
        <v>61000</v>
      </c>
      <c r="Q128" s="620">
        <v>0</v>
      </c>
      <c r="R128" s="620">
        <v>0</v>
      </c>
      <c r="S128" s="615">
        <v>1</v>
      </c>
      <c r="T128" s="619">
        <v>12</v>
      </c>
      <c r="U128" s="621">
        <f t="shared" si="60"/>
        <v>0</v>
      </c>
      <c r="V128" s="622">
        <f t="shared" si="61"/>
        <v>0</v>
      </c>
      <c r="W128" s="622">
        <v>0</v>
      </c>
      <c r="X128" s="622">
        <f t="shared" si="70"/>
        <v>0</v>
      </c>
      <c r="Y128" s="622">
        <v>0</v>
      </c>
      <c r="Z128" s="622">
        <f t="shared" si="67"/>
        <v>0</v>
      </c>
      <c r="AA128" s="622">
        <v>0</v>
      </c>
      <c r="AB128" s="622">
        <f t="shared" si="68"/>
        <v>0</v>
      </c>
      <c r="AC128" s="622">
        <v>0</v>
      </c>
      <c r="AD128" s="622">
        <f t="shared" si="62"/>
        <v>0</v>
      </c>
      <c r="AE128" s="622">
        <v>0</v>
      </c>
      <c r="AF128" s="622">
        <f t="shared" si="53"/>
        <v>0</v>
      </c>
      <c r="AG128" s="622">
        <v>0</v>
      </c>
      <c r="AH128" s="622">
        <f t="shared" si="54"/>
        <v>0</v>
      </c>
      <c r="AI128" s="622">
        <v>0</v>
      </c>
      <c r="AJ128" s="622">
        <f t="shared" si="55"/>
        <v>0</v>
      </c>
      <c r="AK128" s="622">
        <v>0</v>
      </c>
      <c r="AL128" s="622">
        <f t="shared" si="56"/>
        <v>0</v>
      </c>
      <c r="AM128" s="622">
        <f t="shared" si="63"/>
        <v>0</v>
      </c>
      <c r="AN128" s="623">
        <f t="shared" si="64"/>
        <v>0</v>
      </c>
      <c r="AO128" s="624">
        <f t="shared" si="65"/>
        <v>0</v>
      </c>
      <c r="AP128" s="616">
        <v>17</v>
      </c>
      <c r="AQ128" s="619"/>
      <c r="AR128" s="619"/>
      <c r="AS128" s="625"/>
    </row>
    <row r="129" spans="1:45" s="71" customFormat="1" ht="46.5" customHeight="1" thickBot="1" x14ac:dyDescent="0.25">
      <c r="A129" s="630">
        <v>119</v>
      </c>
      <c r="B129" s="631">
        <v>17</v>
      </c>
      <c r="C129" s="632" t="s">
        <v>452</v>
      </c>
      <c r="D129" s="632" t="s">
        <v>453</v>
      </c>
      <c r="E129" s="633" t="s">
        <v>540</v>
      </c>
      <c r="F129" s="632" t="s">
        <v>541</v>
      </c>
      <c r="G129" s="633" t="s">
        <v>219</v>
      </c>
      <c r="H129" s="632" t="s">
        <v>542</v>
      </c>
      <c r="I129" s="632" t="s">
        <v>542</v>
      </c>
      <c r="J129" s="632" t="s">
        <v>543</v>
      </c>
      <c r="K129" s="633">
        <v>5</v>
      </c>
      <c r="L129" s="633"/>
      <c r="M129" s="634">
        <v>11</v>
      </c>
      <c r="N129" s="634" t="s">
        <v>82</v>
      </c>
      <c r="O129" s="635">
        <f t="shared" si="59"/>
        <v>26000</v>
      </c>
      <c r="P129" s="635">
        <v>26000</v>
      </c>
      <c r="Q129" s="635">
        <v>0</v>
      </c>
      <c r="R129" s="635">
        <v>0</v>
      </c>
      <c r="S129" s="691">
        <v>1</v>
      </c>
      <c r="T129" s="665">
        <v>12</v>
      </c>
      <c r="U129" s="692">
        <f t="shared" si="60"/>
        <v>0</v>
      </c>
      <c r="V129" s="626">
        <f t="shared" si="61"/>
        <v>0</v>
      </c>
      <c r="W129" s="626">
        <v>0</v>
      </c>
      <c r="X129" s="626">
        <f t="shared" si="70"/>
        <v>0</v>
      </c>
      <c r="Y129" s="626">
        <v>0</v>
      </c>
      <c r="Z129" s="626">
        <f t="shared" si="67"/>
        <v>0</v>
      </c>
      <c r="AA129" s="626">
        <v>0</v>
      </c>
      <c r="AB129" s="626">
        <f t="shared" si="68"/>
        <v>0</v>
      </c>
      <c r="AC129" s="626">
        <v>0</v>
      </c>
      <c r="AD129" s="626">
        <f t="shared" si="62"/>
        <v>0</v>
      </c>
      <c r="AE129" s="626">
        <v>0</v>
      </c>
      <c r="AF129" s="626">
        <f t="shared" si="53"/>
        <v>0</v>
      </c>
      <c r="AG129" s="626">
        <v>0</v>
      </c>
      <c r="AH129" s="626">
        <f t="shared" si="54"/>
        <v>0</v>
      </c>
      <c r="AI129" s="626">
        <v>0</v>
      </c>
      <c r="AJ129" s="626">
        <f t="shared" si="55"/>
        <v>0</v>
      </c>
      <c r="AK129" s="626">
        <v>0</v>
      </c>
      <c r="AL129" s="626">
        <f t="shared" si="56"/>
        <v>0</v>
      </c>
      <c r="AM129" s="626">
        <f t="shared" si="63"/>
        <v>0</v>
      </c>
      <c r="AN129" s="666">
        <f t="shared" si="64"/>
        <v>0</v>
      </c>
      <c r="AO129" s="693">
        <f t="shared" si="65"/>
        <v>0</v>
      </c>
      <c r="AP129" s="694">
        <v>17</v>
      </c>
      <c r="AQ129" s="695">
        <f>SUM(AM105:AM129)</f>
        <v>0</v>
      </c>
      <c r="AR129" s="695">
        <f>AQ129*0.23</f>
        <v>0</v>
      </c>
      <c r="AS129" s="696">
        <f>AQ129+AR129</f>
        <v>0</v>
      </c>
    </row>
    <row r="130" spans="1:45" s="71" customFormat="1" ht="46.5" customHeight="1" x14ac:dyDescent="0.2">
      <c r="A130" s="396">
        <v>120</v>
      </c>
      <c r="B130" s="397">
        <v>18</v>
      </c>
      <c r="C130" s="398" t="s">
        <v>544</v>
      </c>
      <c r="D130" s="398" t="s">
        <v>545</v>
      </c>
      <c r="E130" s="399" t="s">
        <v>546</v>
      </c>
      <c r="F130" s="398" t="s">
        <v>547</v>
      </c>
      <c r="G130" s="399" t="s">
        <v>548</v>
      </c>
      <c r="H130" s="398" t="s">
        <v>70</v>
      </c>
      <c r="I130" s="398" t="s">
        <v>70</v>
      </c>
      <c r="J130" s="398" t="s">
        <v>549</v>
      </c>
      <c r="K130" s="399">
        <v>18</v>
      </c>
      <c r="L130" s="399"/>
      <c r="M130" s="400">
        <v>69</v>
      </c>
      <c r="N130" s="400" t="s">
        <v>72</v>
      </c>
      <c r="O130" s="401">
        <f t="shared" si="59"/>
        <v>39783</v>
      </c>
      <c r="P130" s="401">
        <v>39783</v>
      </c>
      <c r="Q130" s="401">
        <v>0</v>
      </c>
      <c r="R130" s="401">
        <v>0</v>
      </c>
      <c r="S130" s="396">
        <v>1</v>
      </c>
      <c r="T130" s="400">
        <v>12</v>
      </c>
      <c r="U130" s="430">
        <f t="shared" si="60"/>
        <v>0</v>
      </c>
      <c r="V130" s="402">
        <f t="shared" si="61"/>
        <v>0</v>
      </c>
      <c r="W130" s="402">
        <v>0</v>
      </c>
      <c r="X130" s="402">
        <f t="shared" si="70"/>
        <v>0</v>
      </c>
      <c r="Y130" s="402">
        <v>0</v>
      </c>
      <c r="Z130" s="402">
        <f t="shared" si="67"/>
        <v>0</v>
      </c>
      <c r="AA130" s="402">
        <v>0</v>
      </c>
      <c r="AB130" s="402">
        <f t="shared" si="68"/>
        <v>0</v>
      </c>
      <c r="AC130" s="402">
        <v>0</v>
      </c>
      <c r="AD130" s="402">
        <f t="shared" si="62"/>
        <v>0</v>
      </c>
      <c r="AE130" s="402">
        <v>0</v>
      </c>
      <c r="AF130" s="402">
        <f t="shared" si="53"/>
        <v>0</v>
      </c>
      <c r="AG130" s="402">
        <v>0</v>
      </c>
      <c r="AH130" s="653">
        <f t="shared" si="54"/>
        <v>0</v>
      </c>
      <c r="AI130" s="402">
        <v>0</v>
      </c>
      <c r="AJ130" s="654">
        <f t="shared" si="55"/>
        <v>0</v>
      </c>
      <c r="AK130" s="402">
        <v>0</v>
      </c>
      <c r="AL130" s="655">
        <f t="shared" si="56"/>
        <v>0</v>
      </c>
      <c r="AM130" s="402">
        <f t="shared" si="63"/>
        <v>0</v>
      </c>
      <c r="AN130" s="431">
        <f t="shared" si="64"/>
        <v>0</v>
      </c>
      <c r="AO130" s="403">
        <f t="shared" si="65"/>
        <v>0</v>
      </c>
      <c r="AP130" s="656">
        <v>18</v>
      </c>
      <c r="AQ130" s="400"/>
      <c r="AR130" s="400"/>
      <c r="AS130" s="404"/>
    </row>
    <row r="131" spans="1:45" s="71" customFormat="1" ht="46.5" customHeight="1" x14ac:dyDescent="0.2">
      <c r="A131" s="405">
        <v>121</v>
      </c>
      <c r="B131" s="406">
        <v>18</v>
      </c>
      <c r="C131" s="407" t="s">
        <v>544</v>
      </c>
      <c r="D131" s="407" t="s">
        <v>545</v>
      </c>
      <c r="E131" s="408" t="s">
        <v>550</v>
      </c>
      <c r="F131" s="407" t="s">
        <v>551</v>
      </c>
      <c r="G131" s="408" t="s">
        <v>552</v>
      </c>
      <c r="H131" s="407" t="s">
        <v>70</v>
      </c>
      <c r="I131" s="407" t="s">
        <v>70</v>
      </c>
      <c r="J131" s="407" t="s">
        <v>553</v>
      </c>
      <c r="K131" s="408">
        <v>33</v>
      </c>
      <c r="L131" s="408"/>
      <c r="M131" s="409">
        <v>180</v>
      </c>
      <c r="N131" s="409" t="s">
        <v>72</v>
      </c>
      <c r="O131" s="410">
        <f t="shared" si="59"/>
        <v>230969</v>
      </c>
      <c r="P131" s="410">
        <v>230969</v>
      </c>
      <c r="Q131" s="410">
        <v>0</v>
      </c>
      <c r="R131" s="410">
        <v>0</v>
      </c>
      <c r="S131" s="405">
        <v>1</v>
      </c>
      <c r="T131" s="409">
        <v>12</v>
      </c>
      <c r="U131" s="411">
        <f t="shared" si="60"/>
        <v>0</v>
      </c>
      <c r="V131" s="412">
        <f t="shared" si="61"/>
        <v>0</v>
      </c>
      <c r="W131" s="412">
        <v>0</v>
      </c>
      <c r="X131" s="412">
        <f t="shared" si="70"/>
        <v>0</v>
      </c>
      <c r="Y131" s="412">
        <v>0</v>
      </c>
      <c r="Z131" s="412">
        <f t="shared" si="67"/>
        <v>0</v>
      </c>
      <c r="AA131" s="412">
        <v>0</v>
      </c>
      <c r="AB131" s="412">
        <f t="shared" si="68"/>
        <v>0</v>
      </c>
      <c r="AC131" s="412">
        <v>0</v>
      </c>
      <c r="AD131" s="412">
        <f t="shared" si="62"/>
        <v>0</v>
      </c>
      <c r="AE131" s="412">
        <v>0</v>
      </c>
      <c r="AF131" s="412">
        <f t="shared" si="53"/>
        <v>0</v>
      </c>
      <c r="AG131" s="412">
        <v>0</v>
      </c>
      <c r="AH131" s="657">
        <f t="shared" si="54"/>
        <v>0</v>
      </c>
      <c r="AI131" s="412">
        <v>0</v>
      </c>
      <c r="AJ131" s="658">
        <f t="shared" si="55"/>
        <v>0</v>
      </c>
      <c r="AK131" s="412">
        <v>0</v>
      </c>
      <c r="AL131" s="659">
        <f t="shared" si="56"/>
        <v>0</v>
      </c>
      <c r="AM131" s="412">
        <f t="shared" si="63"/>
        <v>0</v>
      </c>
      <c r="AN131" s="660">
        <f t="shared" si="64"/>
        <v>0</v>
      </c>
      <c r="AO131" s="413">
        <f t="shared" si="65"/>
        <v>0</v>
      </c>
      <c r="AP131" s="405">
        <v>18</v>
      </c>
      <c r="AQ131" s="409"/>
      <c r="AR131" s="409"/>
      <c r="AS131" s="414"/>
    </row>
    <row r="132" spans="1:45" s="71" customFormat="1" ht="46.5" customHeight="1" x14ac:dyDescent="0.2">
      <c r="A132" s="405">
        <v>122</v>
      </c>
      <c r="B132" s="406">
        <v>18</v>
      </c>
      <c r="C132" s="407" t="s">
        <v>544</v>
      </c>
      <c r="D132" s="407" t="s">
        <v>545</v>
      </c>
      <c r="E132" s="408" t="s">
        <v>554</v>
      </c>
      <c r="F132" s="407" t="s">
        <v>555</v>
      </c>
      <c r="G132" s="408" t="s">
        <v>132</v>
      </c>
      <c r="H132" s="407" t="s">
        <v>133</v>
      </c>
      <c r="I132" s="407" t="s">
        <v>133</v>
      </c>
      <c r="J132" s="407" t="s">
        <v>71</v>
      </c>
      <c r="K132" s="408">
        <v>18</v>
      </c>
      <c r="L132" s="408"/>
      <c r="M132" s="409">
        <v>27</v>
      </c>
      <c r="N132" s="409" t="s">
        <v>82</v>
      </c>
      <c r="O132" s="410">
        <f t="shared" si="59"/>
        <v>22395</v>
      </c>
      <c r="P132" s="410">
        <v>22395</v>
      </c>
      <c r="Q132" s="410">
        <v>0</v>
      </c>
      <c r="R132" s="410">
        <v>0</v>
      </c>
      <c r="S132" s="405">
        <v>1</v>
      </c>
      <c r="T132" s="409">
        <v>12</v>
      </c>
      <c r="U132" s="411">
        <f t="shared" si="60"/>
        <v>0</v>
      </c>
      <c r="V132" s="412">
        <f t="shared" si="61"/>
        <v>0</v>
      </c>
      <c r="W132" s="412">
        <v>0</v>
      </c>
      <c r="X132" s="412">
        <f t="shared" si="70"/>
        <v>0</v>
      </c>
      <c r="Y132" s="412">
        <v>0</v>
      </c>
      <c r="Z132" s="412">
        <f t="shared" si="67"/>
        <v>0</v>
      </c>
      <c r="AA132" s="412">
        <v>0</v>
      </c>
      <c r="AB132" s="412">
        <f t="shared" si="68"/>
        <v>0</v>
      </c>
      <c r="AC132" s="412">
        <v>0</v>
      </c>
      <c r="AD132" s="412">
        <f t="shared" si="62"/>
        <v>0</v>
      </c>
      <c r="AE132" s="412">
        <v>0</v>
      </c>
      <c r="AF132" s="412">
        <f t="shared" si="53"/>
        <v>0</v>
      </c>
      <c r="AG132" s="412">
        <v>0</v>
      </c>
      <c r="AH132" s="412">
        <f t="shared" si="54"/>
        <v>0</v>
      </c>
      <c r="AI132" s="412">
        <v>0</v>
      </c>
      <c r="AJ132" s="412">
        <f t="shared" si="55"/>
        <v>0</v>
      </c>
      <c r="AK132" s="412">
        <v>0</v>
      </c>
      <c r="AL132" s="412">
        <f t="shared" si="56"/>
        <v>0</v>
      </c>
      <c r="AM132" s="412">
        <f t="shared" si="63"/>
        <v>0</v>
      </c>
      <c r="AN132" s="660">
        <f t="shared" si="64"/>
        <v>0</v>
      </c>
      <c r="AO132" s="413">
        <f t="shared" si="65"/>
        <v>0</v>
      </c>
      <c r="AP132" s="661">
        <v>18</v>
      </c>
      <c r="AQ132" s="409"/>
      <c r="AR132" s="409"/>
      <c r="AS132" s="414"/>
    </row>
    <row r="133" spans="1:45" s="71" customFormat="1" ht="46.5" customHeight="1" thickBot="1" x14ac:dyDescent="0.25">
      <c r="A133" s="415">
        <v>123</v>
      </c>
      <c r="B133" s="416">
        <v>18</v>
      </c>
      <c r="C133" s="417" t="s">
        <v>544</v>
      </c>
      <c r="D133" s="417" t="s">
        <v>545</v>
      </c>
      <c r="E133" s="418" t="s">
        <v>556</v>
      </c>
      <c r="F133" s="417" t="s">
        <v>557</v>
      </c>
      <c r="G133" s="418" t="s">
        <v>132</v>
      </c>
      <c r="H133" s="417" t="s">
        <v>133</v>
      </c>
      <c r="I133" s="417" t="s">
        <v>133</v>
      </c>
      <c r="J133" s="417" t="s">
        <v>558</v>
      </c>
      <c r="K133" s="418">
        <v>12</v>
      </c>
      <c r="L133" s="418"/>
      <c r="M133" s="419">
        <v>50</v>
      </c>
      <c r="N133" s="419" t="s">
        <v>72</v>
      </c>
      <c r="O133" s="420">
        <f t="shared" si="59"/>
        <v>25824</v>
      </c>
      <c r="P133" s="420">
        <v>25824</v>
      </c>
      <c r="Q133" s="420">
        <v>0</v>
      </c>
      <c r="R133" s="420">
        <v>0</v>
      </c>
      <c r="S133" s="415">
        <v>1</v>
      </c>
      <c r="T133" s="419">
        <v>12</v>
      </c>
      <c r="U133" s="697">
        <f t="shared" si="60"/>
        <v>0</v>
      </c>
      <c r="V133" s="423">
        <f t="shared" si="61"/>
        <v>0</v>
      </c>
      <c r="W133" s="423">
        <v>0</v>
      </c>
      <c r="X133" s="423">
        <f t="shared" si="70"/>
        <v>0</v>
      </c>
      <c r="Y133" s="423">
        <v>0</v>
      </c>
      <c r="Z133" s="423">
        <f t="shared" si="67"/>
        <v>0</v>
      </c>
      <c r="AA133" s="423">
        <v>0</v>
      </c>
      <c r="AB133" s="423">
        <f t="shared" si="68"/>
        <v>0</v>
      </c>
      <c r="AC133" s="423">
        <v>0</v>
      </c>
      <c r="AD133" s="423">
        <f t="shared" si="62"/>
        <v>0</v>
      </c>
      <c r="AE133" s="423">
        <v>0</v>
      </c>
      <c r="AF133" s="423">
        <f t="shared" si="53"/>
        <v>0</v>
      </c>
      <c r="AG133" s="423">
        <v>0</v>
      </c>
      <c r="AH133" s="662">
        <f t="shared" si="54"/>
        <v>0</v>
      </c>
      <c r="AI133" s="423">
        <v>0</v>
      </c>
      <c r="AJ133" s="663">
        <f t="shared" si="55"/>
        <v>0</v>
      </c>
      <c r="AK133" s="423">
        <v>0</v>
      </c>
      <c r="AL133" s="664">
        <f t="shared" si="56"/>
        <v>0</v>
      </c>
      <c r="AM133" s="423">
        <f t="shared" si="63"/>
        <v>0</v>
      </c>
      <c r="AN133" s="433">
        <f t="shared" si="64"/>
        <v>0</v>
      </c>
      <c r="AO133" s="424">
        <f t="shared" si="65"/>
        <v>0</v>
      </c>
      <c r="AP133" s="416">
        <v>18</v>
      </c>
      <c r="AQ133" s="425">
        <f>SUM(AM130:AM133)</f>
        <v>0</v>
      </c>
      <c r="AR133" s="425">
        <f>AQ133*0.23</f>
        <v>0</v>
      </c>
      <c r="AS133" s="426">
        <f>AQ133+AR133</f>
        <v>0</v>
      </c>
    </row>
    <row r="134" spans="1:45" s="71" customFormat="1" ht="46.5" customHeight="1" x14ac:dyDescent="0.2">
      <c r="A134" s="578">
        <v>124</v>
      </c>
      <c r="B134" s="583">
        <v>19</v>
      </c>
      <c r="C134" s="650" t="s">
        <v>559</v>
      </c>
      <c r="D134" s="650" t="s">
        <v>560</v>
      </c>
      <c r="E134" s="651" t="s">
        <v>561</v>
      </c>
      <c r="F134" s="650" t="s">
        <v>562</v>
      </c>
      <c r="G134" s="651" t="s">
        <v>563</v>
      </c>
      <c r="H134" s="650" t="s">
        <v>70</v>
      </c>
      <c r="I134" s="650" t="s">
        <v>70</v>
      </c>
      <c r="J134" s="650" t="s">
        <v>564</v>
      </c>
      <c r="K134" s="651">
        <v>27</v>
      </c>
      <c r="L134" s="651"/>
      <c r="M134" s="579">
        <v>11</v>
      </c>
      <c r="N134" s="579" t="s">
        <v>82</v>
      </c>
      <c r="O134" s="652">
        <f t="shared" si="59"/>
        <v>18000</v>
      </c>
      <c r="P134" s="652">
        <v>18000</v>
      </c>
      <c r="Q134" s="652">
        <v>0</v>
      </c>
      <c r="R134" s="652">
        <v>0</v>
      </c>
      <c r="S134" s="578">
        <v>1</v>
      </c>
      <c r="T134" s="579">
        <v>12</v>
      </c>
      <c r="U134" s="667">
        <f t="shared" si="60"/>
        <v>0</v>
      </c>
      <c r="V134" s="580">
        <f t="shared" si="61"/>
        <v>0</v>
      </c>
      <c r="W134" s="580">
        <v>0</v>
      </c>
      <c r="X134" s="580">
        <f t="shared" si="70"/>
        <v>0</v>
      </c>
      <c r="Y134" s="580">
        <v>0</v>
      </c>
      <c r="Z134" s="580">
        <f t="shared" si="67"/>
        <v>0</v>
      </c>
      <c r="AA134" s="580">
        <v>0</v>
      </c>
      <c r="AB134" s="580">
        <f t="shared" si="68"/>
        <v>0</v>
      </c>
      <c r="AC134" s="580">
        <v>0</v>
      </c>
      <c r="AD134" s="580">
        <f t="shared" si="62"/>
        <v>0</v>
      </c>
      <c r="AE134" s="580">
        <v>0</v>
      </c>
      <c r="AF134" s="580">
        <f t="shared" si="53"/>
        <v>0</v>
      </c>
      <c r="AG134" s="580">
        <v>0</v>
      </c>
      <c r="AH134" s="580">
        <f t="shared" si="54"/>
        <v>0</v>
      </c>
      <c r="AI134" s="580">
        <v>0</v>
      </c>
      <c r="AJ134" s="580">
        <f t="shared" si="55"/>
        <v>0</v>
      </c>
      <c r="AK134" s="580">
        <v>0</v>
      </c>
      <c r="AL134" s="580">
        <f t="shared" si="56"/>
        <v>0</v>
      </c>
      <c r="AM134" s="580">
        <f t="shared" si="63"/>
        <v>0</v>
      </c>
      <c r="AN134" s="581">
        <f t="shared" si="64"/>
        <v>0</v>
      </c>
      <c r="AO134" s="582">
        <f t="shared" si="65"/>
        <v>0</v>
      </c>
      <c r="AP134" s="583">
        <v>19</v>
      </c>
      <c r="AQ134" s="579"/>
      <c r="AR134" s="579"/>
      <c r="AS134" s="584"/>
    </row>
    <row r="135" spans="1:45" s="71" customFormat="1" ht="46.5" customHeight="1" x14ac:dyDescent="0.2">
      <c r="A135" s="585">
        <v>125</v>
      </c>
      <c r="B135" s="586">
        <v>19</v>
      </c>
      <c r="C135" s="587" t="s">
        <v>559</v>
      </c>
      <c r="D135" s="587" t="s">
        <v>560</v>
      </c>
      <c r="E135" s="588" t="s">
        <v>565</v>
      </c>
      <c r="F135" s="587" t="s">
        <v>566</v>
      </c>
      <c r="G135" s="588" t="s">
        <v>563</v>
      </c>
      <c r="H135" s="587" t="s">
        <v>70</v>
      </c>
      <c r="I135" s="587" t="s">
        <v>70</v>
      </c>
      <c r="J135" s="587" t="s">
        <v>564</v>
      </c>
      <c r="K135" s="588">
        <v>22</v>
      </c>
      <c r="L135" s="588"/>
      <c r="M135" s="589">
        <v>270</v>
      </c>
      <c r="N135" s="589" t="s">
        <v>400</v>
      </c>
      <c r="O135" s="590">
        <f t="shared" si="59"/>
        <v>1397000</v>
      </c>
      <c r="P135" s="590">
        <v>307340</v>
      </c>
      <c r="Q135" s="590">
        <v>181610</v>
      </c>
      <c r="R135" s="590">
        <v>908050</v>
      </c>
      <c r="S135" s="585">
        <v>1</v>
      </c>
      <c r="T135" s="589">
        <v>12</v>
      </c>
      <c r="U135" s="591">
        <f t="shared" si="60"/>
        <v>0</v>
      </c>
      <c r="V135" s="592">
        <f t="shared" si="61"/>
        <v>0</v>
      </c>
      <c r="W135" s="592">
        <v>0</v>
      </c>
      <c r="X135" s="592">
        <f t="shared" si="70"/>
        <v>0</v>
      </c>
      <c r="Y135" s="592">
        <v>0</v>
      </c>
      <c r="Z135" s="592">
        <f t="shared" si="67"/>
        <v>0</v>
      </c>
      <c r="AA135" s="592">
        <v>0</v>
      </c>
      <c r="AB135" s="592">
        <f>AA135*T135*M135/1000</f>
        <v>0</v>
      </c>
      <c r="AC135" s="592">
        <v>0</v>
      </c>
      <c r="AD135" s="592">
        <f t="shared" si="62"/>
        <v>0</v>
      </c>
      <c r="AE135" s="592">
        <v>0</v>
      </c>
      <c r="AF135" s="592">
        <f>AE135*O135/1000</f>
        <v>0</v>
      </c>
      <c r="AG135" s="592">
        <v>0</v>
      </c>
      <c r="AH135" s="592">
        <f>AG135*P135/1000</f>
        <v>0</v>
      </c>
      <c r="AI135" s="592">
        <v>0</v>
      </c>
      <c r="AJ135" s="592">
        <f>AI135*Q135/1000</f>
        <v>0</v>
      </c>
      <c r="AK135" s="592">
        <v>0</v>
      </c>
      <c r="AL135" s="592">
        <f>AK135*R135/1000</f>
        <v>0</v>
      </c>
      <c r="AM135" s="592">
        <f t="shared" si="63"/>
        <v>0</v>
      </c>
      <c r="AN135" s="593">
        <f t="shared" si="64"/>
        <v>0</v>
      </c>
      <c r="AO135" s="594">
        <f t="shared" si="65"/>
        <v>0</v>
      </c>
      <c r="AP135" s="586">
        <v>19</v>
      </c>
      <c r="AQ135" s="589"/>
      <c r="AR135" s="589"/>
      <c r="AS135" s="595"/>
    </row>
    <row r="136" spans="1:45" s="71" customFormat="1" ht="46.5" customHeight="1" x14ac:dyDescent="0.2">
      <c r="A136" s="585">
        <v>126</v>
      </c>
      <c r="B136" s="586">
        <v>19</v>
      </c>
      <c r="C136" s="587" t="s">
        <v>559</v>
      </c>
      <c r="D136" s="587" t="s">
        <v>560</v>
      </c>
      <c r="E136" s="588" t="s">
        <v>567</v>
      </c>
      <c r="F136" s="587" t="s">
        <v>568</v>
      </c>
      <c r="G136" s="588" t="s">
        <v>563</v>
      </c>
      <c r="H136" s="587" t="s">
        <v>70</v>
      </c>
      <c r="I136" s="587" t="s">
        <v>70</v>
      </c>
      <c r="J136" s="587" t="s">
        <v>564</v>
      </c>
      <c r="K136" s="588">
        <v>22</v>
      </c>
      <c r="L136" s="588"/>
      <c r="M136" s="589">
        <v>270</v>
      </c>
      <c r="N136" s="589" t="s">
        <v>400</v>
      </c>
      <c r="O136" s="590">
        <f t="shared" si="59"/>
        <v>1397000</v>
      </c>
      <c r="P136" s="590">
        <v>307340</v>
      </c>
      <c r="Q136" s="590">
        <v>181610</v>
      </c>
      <c r="R136" s="590">
        <v>908050</v>
      </c>
      <c r="S136" s="585">
        <v>1</v>
      </c>
      <c r="T136" s="589">
        <v>12</v>
      </c>
      <c r="U136" s="591">
        <f t="shared" si="60"/>
        <v>0</v>
      </c>
      <c r="V136" s="592">
        <f t="shared" si="61"/>
        <v>0</v>
      </c>
      <c r="W136" s="592">
        <v>0</v>
      </c>
      <c r="X136" s="592">
        <f t="shared" si="70"/>
        <v>0</v>
      </c>
      <c r="Y136" s="592">
        <v>0</v>
      </c>
      <c r="Z136" s="592">
        <f t="shared" si="67"/>
        <v>0</v>
      </c>
      <c r="AA136" s="592">
        <v>0</v>
      </c>
      <c r="AB136" s="592">
        <f>AA136*T136*M136/1000</f>
        <v>0</v>
      </c>
      <c r="AC136" s="592">
        <v>0</v>
      </c>
      <c r="AD136" s="592">
        <f t="shared" si="62"/>
        <v>0</v>
      </c>
      <c r="AE136" s="592">
        <v>0</v>
      </c>
      <c r="AF136" s="592">
        <f>AE136*O136/1000</f>
        <v>0</v>
      </c>
      <c r="AG136" s="592">
        <v>0</v>
      </c>
      <c r="AH136" s="592">
        <f>AG136*P136/1000</f>
        <v>0</v>
      </c>
      <c r="AI136" s="592">
        <v>0</v>
      </c>
      <c r="AJ136" s="592">
        <f>AI136*Q136/1000</f>
        <v>0</v>
      </c>
      <c r="AK136" s="592">
        <v>0</v>
      </c>
      <c r="AL136" s="592">
        <f>AK136*R136/1000</f>
        <v>0</v>
      </c>
      <c r="AM136" s="592">
        <f t="shared" si="63"/>
        <v>0</v>
      </c>
      <c r="AN136" s="593">
        <f t="shared" si="64"/>
        <v>0</v>
      </c>
      <c r="AO136" s="594">
        <f t="shared" si="65"/>
        <v>0</v>
      </c>
      <c r="AP136" s="586">
        <v>19</v>
      </c>
      <c r="AQ136" s="589"/>
      <c r="AR136" s="589"/>
      <c r="AS136" s="595"/>
    </row>
    <row r="137" spans="1:45" s="71" customFormat="1" ht="46.5" customHeight="1" thickBot="1" x14ac:dyDescent="0.25">
      <c r="A137" s="596">
        <v>127</v>
      </c>
      <c r="B137" s="597">
        <v>19</v>
      </c>
      <c r="C137" s="598" t="s">
        <v>559</v>
      </c>
      <c r="D137" s="598" t="s">
        <v>560</v>
      </c>
      <c r="E137" s="599" t="s">
        <v>569</v>
      </c>
      <c r="F137" s="598" t="s">
        <v>570</v>
      </c>
      <c r="G137" s="599" t="s">
        <v>563</v>
      </c>
      <c r="H137" s="598" t="s">
        <v>70</v>
      </c>
      <c r="I137" s="598" t="s">
        <v>70</v>
      </c>
      <c r="J137" s="598" t="s">
        <v>564</v>
      </c>
      <c r="K137" s="599">
        <v>22</v>
      </c>
      <c r="L137" s="599"/>
      <c r="M137" s="600">
        <v>100</v>
      </c>
      <c r="N137" s="600" t="s">
        <v>349</v>
      </c>
      <c r="O137" s="601">
        <f t="shared" si="59"/>
        <v>380000</v>
      </c>
      <c r="P137" s="601">
        <v>380000</v>
      </c>
      <c r="Q137" s="601">
        <v>0</v>
      </c>
      <c r="R137" s="601">
        <v>0</v>
      </c>
      <c r="S137" s="596">
        <v>1</v>
      </c>
      <c r="T137" s="600">
        <v>12</v>
      </c>
      <c r="U137" s="689">
        <f t="shared" si="60"/>
        <v>0</v>
      </c>
      <c r="V137" s="690">
        <f t="shared" si="61"/>
        <v>0</v>
      </c>
      <c r="W137" s="602">
        <v>0</v>
      </c>
      <c r="X137" s="602">
        <f t="shared" si="70"/>
        <v>0</v>
      </c>
      <c r="Y137" s="602">
        <v>0</v>
      </c>
      <c r="Z137" s="602">
        <f t="shared" si="67"/>
        <v>0</v>
      </c>
      <c r="AA137" s="602">
        <v>0</v>
      </c>
      <c r="AB137" s="602">
        <f>AA137*T137*M137/1000</f>
        <v>0</v>
      </c>
      <c r="AC137" s="602">
        <v>0</v>
      </c>
      <c r="AD137" s="602">
        <f t="shared" si="62"/>
        <v>0</v>
      </c>
      <c r="AE137" s="602">
        <v>0</v>
      </c>
      <c r="AF137" s="602">
        <f>AE137*O137/1000</f>
        <v>0</v>
      </c>
      <c r="AG137" s="602">
        <v>0</v>
      </c>
      <c r="AH137" s="602">
        <f>AG137*P137/1000</f>
        <v>0</v>
      </c>
      <c r="AI137" s="602">
        <v>0</v>
      </c>
      <c r="AJ137" s="602">
        <f>AI137*Q137/1000</f>
        <v>0</v>
      </c>
      <c r="AK137" s="602">
        <v>0</v>
      </c>
      <c r="AL137" s="602">
        <f>AK137*R137/1000</f>
        <v>0</v>
      </c>
      <c r="AM137" s="602">
        <f t="shared" si="63"/>
        <v>0</v>
      </c>
      <c r="AN137" s="603">
        <f t="shared" si="64"/>
        <v>0</v>
      </c>
      <c r="AO137" s="604">
        <f t="shared" si="65"/>
        <v>0</v>
      </c>
      <c r="AP137" s="597">
        <v>19</v>
      </c>
      <c r="AQ137" s="605">
        <f>SUM(AM134:AM137)</f>
        <v>0</v>
      </c>
      <c r="AR137" s="605">
        <f>AQ137*0.23</f>
        <v>0</v>
      </c>
      <c r="AS137" s="606">
        <f>AQ137+AR137</f>
        <v>0</v>
      </c>
    </row>
    <row r="138" spans="1:45" s="71" customFormat="1" ht="46.5" customHeight="1" x14ac:dyDescent="0.2">
      <c r="A138" s="482">
        <v>128</v>
      </c>
      <c r="B138" s="483">
        <v>20</v>
      </c>
      <c r="C138" s="484" t="s">
        <v>571</v>
      </c>
      <c r="D138" s="484" t="s">
        <v>572</v>
      </c>
      <c r="E138" s="485" t="s">
        <v>573</v>
      </c>
      <c r="F138" s="484" t="s">
        <v>574</v>
      </c>
      <c r="G138" s="486" t="s">
        <v>278</v>
      </c>
      <c r="H138" s="668" t="s">
        <v>279</v>
      </c>
      <c r="I138" s="668" t="s">
        <v>279</v>
      </c>
      <c r="J138" s="668" t="s">
        <v>575</v>
      </c>
      <c r="K138" s="485">
        <v>13</v>
      </c>
      <c r="L138" s="485"/>
      <c r="M138" s="486">
        <v>130</v>
      </c>
      <c r="N138" s="486" t="s">
        <v>415</v>
      </c>
      <c r="O138" s="487">
        <f t="shared" ref="O138:O157" si="71">SUM(P138:R138)</f>
        <v>250000</v>
      </c>
      <c r="P138" s="487">
        <v>75000</v>
      </c>
      <c r="Q138" s="487">
        <v>175000</v>
      </c>
      <c r="R138" s="487">
        <v>0</v>
      </c>
      <c r="S138" s="482">
        <v>1</v>
      </c>
      <c r="T138" s="486">
        <v>12</v>
      </c>
      <c r="U138" s="488">
        <f t="shared" ref="U138:U156" si="72">E$1</f>
        <v>0</v>
      </c>
      <c r="V138" s="489">
        <f t="shared" ref="V138:V156" si="73">U138*O138</f>
        <v>0</v>
      </c>
      <c r="W138" s="489">
        <v>0</v>
      </c>
      <c r="X138" s="489">
        <f t="shared" ref="X138:X143" si="74">W138*T138</f>
        <v>0</v>
      </c>
      <c r="Y138" s="489">
        <v>0</v>
      </c>
      <c r="Z138" s="489">
        <f t="shared" si="67"/>
        <v>0</v>
      </c>
      <c r="AA138" s="489">
        <v>0</v>
      </c>
      <c r="AB138" s="489">
        <f t="shared" ref="AB138:AB156" si="75">AA138*T138*M138</f>
        <v>0</v>
      </c>
      <c r="AC138" s="489">
        <v>0</v>
      </c>
      <c r="AD138" s="489">
        <f t="shared" ref="AD138:AD156" si="76">AC138*O138/1000</f>
        <v>0</v>
      </c>
      <c r="AE138" s="489">
        <v>0</v>
      </c>
      <c r="AF138" s="489">
        <f t="shared" ref="AF138:AF156" si="77">AE138*O138</f>
        <v>0</v>
      </c>
      <c r="AG138" s="489">
        <v>0</v>
      </c>
      <c r="AH138" s="681">
        <f t="shared" ref="AH138:AH156" si="78">AG138*P138</f>
        <v>0</v>
      </c>
      <c r="AI138" s="489">
        <v>0</v>
      </c>
      <c r="AJ138" s="682">
        <f t="shared" ref="AJ138:AJ156" si="79">AI138*Q138</f>
        <v>0</v>
      </c>
      <c r="AK138" s="489">
        <v>0</v>
      </c>
      <c r="AL138" s="683">
        <f t="shared" ref="AL138:AL156" si="80">AK138*R138</f>
        <v>0</v>
      </c>
      <c r="AM138" s="472">
        <f t="shared" ref="AM138:AM156" si="81">AL138+AJ138+AH138+AF138+AD138+AB138+Z138+X138+V138</f>
        <v>0</v>
      </c>
      <c r="AN138" s="490">
        <f t="shared" ref="AN138:AN157" si="82">AM138*0.23</f>
        <v>0</v>
      </c>
      <c r="AO138" s="669">
        <f t="shared" ref="AO138:AO157" si="83">AM138+AN138</f>
        <v>0</v>
      </c>
      <c r="AP138" s="482">
        <v>20</v>
      </c>
      <c r="AQ138" s="486"/>
      <c r="AR138" s="486"/>
      <c r="AS138" s="491"/>
    </row>
    <row r="139" spans="1:45" s="71" customFormat="1" ht="46.5" customHeight="1" x14ac:dyDescent="0.2">
      <c r="A139" s="492">
        <v>129</v>
      </c>
      <c r="B139" s="493">
        <v>20</v>
      </c>
      <c r="C139" s="494" t="s">
        <v>571</v>
      </c>
      <c r="D139" s="494" t="s">
        <v>572</v>
      </c>
      <c r="E139" s="495" t="s">
        <v>576</v>
      </c>
      <c r="F139" s="494" t="s">
        <v>577</v>
      </c>
      <c r="G139" s="496" t="s">
        <v>278</v>
      </c>
      <c r="H139" s="670" t="s">
        <v>279</v>
      </c>
      <c r="I139" s="670" t="s">
        <v>279</v>
      </c>
      <c r="J139" s="670" t="s">
        <v>578</v>
      </c>
      <c r="K139" s="495">
        <v>23</v>
      </c>
      <c r="L139" s="495"/>
      <c r="M139" s="496">
        <v>36</v>
      </c>
      <c r="N139" s="496" t="s">
        <v>415</v>
      </c>
      <c r="O139" s="497">
        <f t="shared" si="71"/>
        <v>120000</v>
      </c>
      <c r="P139" s="497">
        <v>35000</v>
      </c>
      <c r="Q139" s="497">
        <v>85000</v>
      </c>
      <c r="R139" s="497">
        <v>0</v>
      </c>
      <c r="S139" s="492">
        <v>1</v>
      </c>
      <c r="T139" s="496">
        <v>12</v>
      </c>
      <c r="U139" s="498">
        <f t="shared" si="72"/>
        <v>0</v>
      </c>
      <c r="V139" s="499">
        <f t="shared" si="73"/>
        <v>0</v>
      </c>
      <c r="W139" s="499">
        <v>0</v>
      </c>
      <c r="X139" s="499">
        <f t="shared" si="74"/>
        <v>0</v>
      </c>
      <c r="Y139" s="499">
        <v>0</v>
      </c>
      <c r="Z139" s="499">
        <f t="shared" si="67"/>
        <v>0</v>
      </c>
      <c r="AA139" s="499">
        <v>0</v>
      </c>
      <c r="AB139" s="499">
        <f t="shared" si="75"/>
        <v>0</v>
      </c>
      <c r="AC139" s="499">
        <v>0</v>
      </c>
      <c r="AD139" s="499">
        <f t="shared" si="76"/>
        <v>0</v>
      </c>
      <c r="AE139" s="499">
        <v>0</v>
      </c>
      <c r="AF139" s="499">
        <f t="shared" si="77"/>
        <v>0</v>
      </c>
      <c r="AG139" s="499">
        <v>0</v>
      </c>
      <c r="AH139" s="684">
        <f t="shared" si="78"/>
        <v>0</v>
      </c>
      <c r="AI139" s="499">
        <v>0</v>
      </c>
      <c r="AJ139" s="685">
        <f t="shared" si="79"/>
        <v>0</v>
      </c>
      <c r="AK139" s="499">
        <v>0</v>
      </c>
      <c r="AL139" s="686">
        <f t="shared" si="80"/>
        <v>0</v>
      </c>
      <c r="AM139" s="499">
        <f t="shared" si="81"/>
        <v>0</v>
      </c>
      <c r="AN139" s="500">
        <f t="shared" si="82"/>
        <v>0</v>
      </c>
      <c r="AO139" s="501">
        <f t="shared" si="83"/>
        <v>0</v>
      </c>
      <c r="AP139" s="492">
        <v>20</v>
      </c>
      <c r="AQ139" s="496"/>
      <c r="AR139" s="496"/>
      <c r="AS139" s="502"/>
    </row>
    <row r="140" spans="1:45" s="71" customFormat="1" ht="46.5" customHeight="1" x14ac:dyDescent="0.2">
      <c r="A140" s="492">
        <v>130</v>
      </c>
      <c r="B140" s="493">
        <v>20</v>
      </c>
      <c r="C140" s="494" t="s">
        <v>571</v>
      </c>
      <c r="D140" s="494" t="s">
        <v>572</v>
      </c>
      <c r="E140" s="495" t="s">
        <v>579</v>
      </c>
      <c r="F140" s="494" t="s">
        <v>580</v>
      </c>
      <c r="G140" s="496" t="s">
        <v>278</v>
      </c>
      <c r="H140" s="670" t="s">
        <v>279</v>
      </c>
      <c r="I140" s="670" t="s">
        <v>279</v>
      </c>
      <c r="J140" s="670" t="s">
        <v>575</v>
      </c>
      <c r="K140" s="495">
        <v>9</v>
      </c>
      <c r="L140" s="495"/>
      <c r="M140" s="496">
        <v>65</v>
      </c>
      <c r="N140" s="496" t="s">
        <v>415</v>
      </c>
      <c r="O140" s="497">
        <f t="shared" si="71"/>
        <v>160000</v>
      </c>
      <c r="P140" s="497">
        <v>55000</v>
      </c>
      <c r="Q140" s="497">
        <v>105000</v>
      </c>
      <c r="R140" s="497">
        <v>0</v>
      </c>
      <c r="S140" s="492">
        <v>1</v>
      </c>
      <c r="T140" s="496">
        <v>12</v>
      </c>
      <c r="U140" s="498">
        <f t="shared" si="72"/>
        <v>0</v>
      </c>
      <c r="V140" s="499">
        <f t="shared" si="73"/>
        <v>0</v>
      </c>
      <c r="W140" s="499">
        <v>0</v>
      </c>
      <c r="X140" s="499">
        <f t="shared" si="74"/>
        <v>0</v>
      </c>
      <c r="Y140" s="499">
        <v>0</v>
      </c>
      <c r="Z140" s="499">
        <f t="shared" si="67"/>
        <v>0</v>
      </c>
      <c r="AA140" s="499">
        <v>0</v>
      </c>
      <c r="AB140" s="499">
        <f t="shared" si="75"/>
        <v>0</v>
      </c>
      <c r="AC140" s="499">
        <v>0</v>
      </c>
      <c r="AD140" s="499">
        <f t="shared" si="76"/>
        <v>0</v>
      </c>
      <c r="AE140" s="499">
        <v>0</v>
      </c>
      <c r="AF140" s="499">
        <f t="shared" si="77"/>
        <v>0</v>
      </c>
      <c r="AG140" s="499">
        <v>0</v>
      </c>
      <c r="AH140" s="684">
        <f t="shared" si="78"/>
        <v>0</v>
      </c>
      <c r="AI140" s="499">
        <v>0</v>
      </c>
      <c r="AJ140" s="685">
        <f t="shared" si="79"/>
        <v>0</v>
      </c>
      <c r="AK140" s="499">
        <v>0</v>
      </c>
      <c r="AL140" s="686">
        <f t="shared" si="80"/>
        <v>0</v>
      </c>
      <c r="AM140" s="499">
        <f t="shared" si="81"/>
        <v>0</v>
      </c>
      <c r="AN140" s="500">
        <f t="shared" si="82"/>
        <v>0</v>
      </c>
      <c r="AO140" s="501">
        <f t="shared" si="83"/>
        <v>0</v>
      </c>
      <c r="AP140" s="492">
        <v>20</v>
      </c>
      <c r="AQ140" s="496"/>
      <c r="AR140" s="496"/>
      <c r="AS140" s="502"/>
    </row>
    <row r="141" spans="1:45" s="71" customFormat="1" ht="46.5" customHeight="1" x14ac:dyDescent="0.2">
      <c r="A141" s="492">
        <v>131</v>
      </c>
      <c r="B141" s="493">
        <v>20</v>
      </c>
      <c r="C141" s="494" t="s">
        <v>571</v>
      </c>
      <c r="D141" s="494" t="s">
        <v>572</v>
      </c>
      <c r="E141" s="495" t="s">
        <v>581</v>
      </c>
      <c r="F141" s="494" t="s">
        <v>582</v>
      </c>
      <c r="G141" s="496" t="s">
        <v>278</v>
      </c>
      <c r="H141" s="670" t="s">
        <v>279</v>
      </c>
      <c r="I141" s="670" t="s">
        <v>279</v>
      </c>
      <c r="J141" s="670" t="s">
        <v>583</v>
      </c>
      <c r="K141" s="495">
        <v>2</v>
      </c>
      <c r="L141" s="495">
        <v>4</v>
      </c>
      <c r="M141" s="496">
        <v>120</v>
      </c>
      <c r="N141" s="496" t="s">
        <v>415</v>
      </c>
      <c r="O141" s="497">
        <f t="shared" si="71"/>
        <v>275000</v>
      </c>
      <c r="P141" s="497">
        <v>95000</v>
      </c>
      <c r="Q141" s="497">
        <v>180000</v>
      </c>
      <c r="R141" s="497">
        <v>0</v>
      </c>
      <c r="S141" s="492">
        <v>1</v>
      </c>
      <c r="T141" s="496">
        <v>12</v>
      </c>
      <c r="U141" s="498">
        <f t="shared" si="72"/>
        <v>0</v>
      </c>
      <c r="V141" s="499">
        <f t="shared" si="73"/>
        <v>0</v>
      </c>
      <c r="W141" s="499">
        <v>0</v>
      </c>
      <c r="X141" s="499">
        <f t="shared" si="74"/>
        <v>0</v>
      </c>
      <c r="Y141" s="499">
        <v>0</v>
      </c>
      <c r="Z141" s="499">
        <f t="shared" si="67"/>
        <v>0</v>
      </c>
      <c r="AA141" s="499">
        <v>0</v>
      </c>
      <c r="AB141" s="499">
        <f t="shared" si="75"/>
        <v>0</v>
      </c>
      <c r="AC141" s="499">
        <v>0</v>
      </c>
      <c r="AD141" s="499">
        <f t="shared" si="76"/>
        <v>0</v>
      </c>
      <c r="AE141" s="499">
        <v>0</v>
      </c>
      <c r="AF141" s="499">
        <f t="shared" si="77"/>
        <v>0</v>
      </c>
      <c r="AG141" s="499">
        <v>0</v>
      </c>
      <c r="AH141" s="684">
        <f t="shared" si="78"/>
        <v>0</v>
      </c>
      <c r="AI141" s="499">
        <v>0</v>
      </c>
      <c r="AJ141" s="685">
        <f t="shared" si="79"/>
        <v>0</v>
      </c>
      <c r="AK141" s="499">
        <v>0</v>
      </c>
      <c r="AL141" s="686">
        <f t="shared" si="80"/>
        <v>0</v>
      </c>
      <c r="AM141" s="499">
        <f t="shared" si="81"/>
        <v>0</v>
      </c>
      <c r="AN141" s="500">
        <f t="shared" si="82"/>
        <v>0</v>
      </c>
      <c r="AO141" s="501">
        <f t="shared" si="83"/>
        <v>0</v>
      </c>
      <c r="AP141" s="492">
        <v>20</v>
      </c>
      <c r="AQ141" s="496"/>
      <c r="AR141" s="496"/>
      <c r="AS141" s="502"/>
    </row>
    <row r="142" spans="1:45" s="71" customFormat="1" ht="46.5" customHeight="1" x14ac:dyDescent="0.2">
      <c r="A142" s="492">
        <v>132</v>
      </c>
      <c r="B142" s="493">
        <v>20</v>
      </c>
      <c r="C142" s="494" t="s">
        <v>571</v>
      </c>
      <c r="D142" s="494" t="s">
        <v>572</v>
      </c>
      <c r="E142" s="495" t="s">
        <v>584</v>
      </c>
      <c r="F142" s="494" t="s">
        <v>585</v>
      </c>
      <c r="G142" s="496" t="s">
        <v>278</v>
      </c>
      <c r="H142" s="670" t="s">
        <v>279</v>
      </c>
      <c r="I142" s="670" t="s">
        <v>279</v>
      </c>
      <c r="J142" s="670" t="s">
        <v>575</v>
      </c>
      <c r="K142" s="495">
        <v>8</v>
      </c>
      <c r="L142" s="495"/>
      <c r="M142" s="496">
        <v>60</v>
      </c>
      <c r="N142" s="496" t="s">
        <v>415</v>
      </c>
      <c r="O142" s="497">
        <f t="shared" si="71"/>
        <v>130000</v>
      </c>
      <c r="P142" s="497">
        <v>40000</v>
      </c>
      <c r="Q142" s="497">
        <v>90000</v>
      </c>
      <c r="R142" s="497">
        <v>0</v>
      </c>
      <c r="S142" s="492">
        <v>1</v>
      </c>
      <c r="T142" s="496">
        <v>12</v>
      </c>
      <c r="U142" s="498">
        <f t="shared" si="72"/>
        <v>0</v>
      </c>
      <c r="V142" s="499">
        <f t="shared" si="73"/>
        <v>0</v>
      </c>
      <c r="W142" s="499">
        <v>0</v>
      </c>
      <c r="X142" s="499">
        <f t="shared" si="74"/>
        <v>0</v>
      </c>
      <c r="Y142" s="499">
        <v>0</v>
      </c>
      <c r="Z142" s="499">
        <f t="shared" si="67"/>
        <v>0</v>
      </c>
      <c r="AA142" s="499">
        <v>0</v>
      </c>
      <c r="AB142" s="499">
        <f t="shared" si="75"/>
        <v>0</v>
      </c>
      <c r="AC142" s="499">
        <v>0</v>
      </c>
      <c r="AD142" s="499">
        <f t="shared" si="76"/>
        <v>0</v>
      </c>
      <c r="AE142" s="499">
        <v>0</v>
      </c>
      <c r="AF142" s="499">
        <f t="shared" si="77"/>
        <v>0</v>
      </c>
      <c r="AG142" s="499">
        <v>0</v>
      </c>
      <c r="AH142" s="684">
        <f t="shared" si="78"/>
        <v>0</v>
      </c>
      <c r="AI142" s="499">
        <v>0</v>
      </c>
      <c r="AJ142" s="685">
        <f t="shared" si="79"/>
        <v>0</v>
      </c>
      <c r="AK142" s="499">
        <v>0</v>
      </c>
      <c r="AL142" s="686">
        <f t="shared" si="80"/>
        <v>0</v>
      </c>
      <c r="AM142" s="499">
        <f t="shared" si="81"/>
        <v>0</v>
      </c>
      <c r="AN142" s="500">
        <f t="shared" si="82"/>
        <v>0</v>
      </c>
      <c r="AO142" s="501">
        <f t="shared" si="83"/>
        <v>0</v>
      </c>
      <c r="AP142" s="492">
        <v>20</v>
      </c>
      <c r="AQ142" s="496"/>
      <c r="AR142" s="496"/>
      <c r="AS142" s="502"/>
    </row>
    <row r="143" spans="1:45" s="71" customFormat="1" ht="46.5" customHeight="1" x14ac:dyDescent="0.2">
      <c r="A143" s="492">
        <v>133</v>
      </c>
      <c r="B143" s="493">
        <v>20</v>
      </c>
      <c r="C143" s="494" t="s">
        <v>571</v>
      </c>
      <c r="D143" s="494" t="s">
        <v>572</v>
      </c>
      <c r="E143" s="495" t="s">
        <v>586</v>
      </c>
      <c r="F143" s="494" t="s">
        <v>587</v>
      </c>
      <c r="G143" s="496" t="s">
        <v>278</v>
      </c>
      <c r="H143" s="670" t="s">
        <v>279</v>
      </c>
      <c r="I143" s="670" t="s">
        <v>279</v>
      </c>
      <c r="J143" s="670" t="s">
        <v>588</v>
      </c>
      <c r="K143" s="495">
        <v>2</v>
      </c>
      <c r="L143" s="495"/>
      <c r="M143" s="496">
        <v>90</v>
      </c>
      <c r="N143" s="496" t="s">
        <v>415</v>
      </c>
      <c r="O143" s="497">
        <f t="shared" si="71"/>
        <v>90000</v>
      </c>
      <c r="P143" s="497">
        <v>30000</v>
      </c>
      <c r="Q143" s="497">
        <v>60000</v>
      </c>
      <c r="R143" s="497">
        <v>0</v>
      </c>
      <c r="S143" s="492">
        <v>1</v>
      </c>
      <c r="T143" s="496">
        <v>12</v>
      </c>
      <c r="U143" s="498">
        <f t="shared" si="72"/>
        <v>0</v>
      </c>
      <c r="V143" s="499">
        <f t="shared" si="73"/>
        <v>0</v>
      </c>
      <c r="W143" s="499">
        <v>0</v>
      </c>
      <c r="X143" s="499">
        <f t="shared" si="74"/>
        <v>0</v>
      </c>
      <c r="Y143" s="499">
        <v>0</v>
      </c>
      <c r="Z143" s="499">
        <f t="shared" si="67"/>
        <v>0</v>
      </c>
      <c r="AA143" s="499">
        <v>0</v>
      </c>
      <c r="AB143" s="499">
        <f t="shared" si="75"/>
        <v>0</v>
      </c>
      <c r="AC143" s="499">
        <v>0</v>
      </c>
      <c r="AD143" s="499">
        <f t="shared" si="76"/>
        <v>0</v>
      </c>
      <c r="AE143" s="499">
        <v>0</v>
      </c>
      <c r="AF143" s="499">
        <f t="shared" si="77"/>
        <v>0</v>
      </c>
      <c r="AG143" s="499">
        <v>0</v>
      </c>
      <c r="AH143" s="684">
        <f t="shared" si="78"/>
        <v>0</v>
      </c>
      <c r="AI143" s="499">
        <v>0</v>
      </c>
      <c r="AJ143" s="685">
        <f t="shared" si="79"/>
        <v>0</v>
      </c>
      <c r="AK143" s="499">
        <v>0</v>
      </c>
      <c r="AL143" s="686">
        <f t="shared" si="80"/>
        <v>0</v>
      </c>
      <c r="AM143" s="499">
        <f t="shared" si="81"/>
        <v>0</v>
      </c>
      <c r="AN143" s="500">
        <f t="shared" si="82"/>
        <v>0</v>
      </c>
      <c r="AO143" s="501">
        <f t="shared" si="83"/>
        <v>0</v>
      </c>
      <c r="AP143" s="492">
        <v>20</v>
      </c>
      <c r="AQ143" s="496"/>
      <c r="AR143" s="496"/>
      <c r="AS143" s="502"/>
    </row>
    <row r="144" spans="1:45" s="71" customFormat="1" ht="46.5" customHeight="1" x14ac:dyDescent="0.2">
      <c r="A144" s="492">
        <v>134</v>
      </c>
      <c r="B144" s="493">
        <v>20</v>
      </c>
      <c r="C144" s="494" t="s">
        <v>571</v>
      </c>
      <c r="D144" s="494" t="s">
        <v>572</v>
      </c>
      <c r="E144" s="495" t="s">
        <v>589</v>
      </c>
      <c r="F144" s="494" t="s">
        <v>590</v>
      </c>
      <c r="G144" s="496" t="s">
        <v>278</v>
      </c>
      <c r="H144" s="670" t="s">
        <v>279</v>
      </c>
      <c r="I144" s="670" t="s">
        <v>279</v>
      </c>
      <c r="J144" s="670" t="s">
        <v>578</v>
      </c>
      <c r="K144" s="495">
        <v>23</v>
      </c>
      <c r="L144" s="495"/>
      <c r="M144" s="496">
        <v>17</v>
      </c>
      <c r="N144" s="496" t="s">
        <v>86</v>
      </c>
      <c r="O144" s="497">
        <f t="shared" si="71"/>
        <v>10000</v>
      </c>
      <c r="P144" s="497">
        <v>3000</v>
      </c>
      <c r="Q144" s="497">
        <v>7000</v>
      </c>
      <c r="R144" s="497">
        <v>0</v>
      </c>
      <c r="S144" s="492">
        <v>1</v>
      </c>
      <c r="T144" s="496">
        <v>12</v>
      </c>
      <c r="U144" s="498">
        <f t="shared" si="72"/>
        <v>0</v>
      </c>
      <c r="V144" s="499">
        <f t="shared" si="73"/>
        <v>0</v>
      </c>
      <c r="W144" s="499">
        <v>0</v>
      </c>
      <c r="X144" s="499">
        <f t="shared" ref="X144:X148" si="84">W144*T144</f>
        <v>0</v>
      </c>
      <c r="Y144" s="499">
        <v>0</v>
      </c>
      <c r="Z144" s="499">
        <f t="shared" si="67"/>
        <v>0</v>
      </c>
      <c r="AA144" s="499">
        <v>0</v>
      </c>
      <c r="AB144" s="499">
        <f t="shared" si="75"/>
        <v>0</v>
      </c>
      <c r="AC144" s="499">
        <v>0</v>
      </c>
      <c r="AD144" s="499">
        <f t="shared" si="76"/>
        <v>0</v>
      </c>
      <c r="AE144" s="499">
        <v>0</v>
      </c>
      <c r="AF144" s="499">
        <f t="shared" si="77"/>
        <v>0</v>
      </c>
      <c r="AG144" s="499">
        <v>0</v>
      </c>
      <c r="AH144" s="499">
        <f t="shared" si="78"/>
        <v>0</v>
      </c>
      <c r="AI144" s="499">
        <v>0</v>
      </c>
      <c r="AJ144" s="499">
        <f t="shared" si="79"/>
        <v>0</v>
      </c>
      <c r="AK144" s="499">
        <v>0</v>
      </c>
      <c r="AL144" s="499">
        <f t="shared" si="80"/>
        <v>0</v>
      </c>
      <c r="AM144" s="499">
        <f t="shared" si="81"/>
        <v>0</v>
      </c>
      <c r="AN144" s="500">
        <f t="shared" si="82"/>
        <v>0</v>
      </c>
      <c r="AO144" s="501">
        <f t="shared" si="83"/>
        <v>0</v>
      </c>
      <c r="AP144" s="492">
        <v>20</v>
      </c>
      <c r="AQ144" s="496"/>
      <c r="AR144" s="496"/>
      <c r="AS144" s="502"/>
    </row>
    <row r="145" spans="1:45" s="71" customFormat="1" ht="46.5" customHeight="1" x14ac:dyDescent="0.2">
      <c r="A145" s="492">
        <v>135</v>
      </c>
      <c r="B145" s="493">
        <v>20</v>
      </c>
      <c r="C145" s="494" t="s">
        <v>571</v>
      </c>
      <c r="D145" s="494" t="s">
        <v>572</v>
      </c>
      <c r="E145" s="495" t="s">
        <v>591</v>
      </c>
      <c r="F145" s="494" t="s">
        <v>592</v>
      </c>
      <c r="G145" s="496" t="s">
        <v>278</v>
      </c>
      <c r="H145" s="670" t="s">
        <v>279</v>
      </c>
      <c r="I145" s="670" t="s">
        <v>279</v>
      </c>
      <c r="J145" s="670" t="s">
        <v>575</v>
      </c>
      <c r="K145" s="495">
        <v>9</v>
      </c>
      <c r="L145" s="495"/>
      <c r="M145" s="496">
        <v>27</v>
      </c>
      <c r="N145" s="496" t="s">
        <v>86</v>
      </c>
      <c r="O145" s="497">
        <f t="shared" si="71"/>
        <v>60000</v>
      </c>
      <c r="P145" s="497">
        <v>20000</v>
      </c>
      <c r="Q145" s="497">
        <v>40000</v>
      </c>
      <c r="R145" s="497">
        <v>0</v>
      </c>
      <c r="S145" s="492">
        <v>1</v>
      </c>
      <c r="T145" s="496">
        <v>12</v>
      </c>
      <c r="U145" s="498">
        <f t="shared" si="72"/>
        <v>0</v>
      </c>
      <c r="V145" s="499">
        <f t="shared" si="73"/>
        <v>0</v>
      </c>
      <c r="W145" s="499">
        <v>0</v>
      </c>
      <c r="X145" s="499">
        <f t="shared" si="84"/>
        <v>0</v>
      </c>
      <c r="Y145" s="499">
        <v>0</v>
      </c>
      <c r="Z145" s="499">
        <f t="shared" si="67"/>
        <v>0</v>
      </c>
      <c r="AA145" s="499">
        <v>0</v>
      </c>
      <c r="AB145" s="499">
        <f t="shared" si="75"/>
        <v>0</v>
      </c>
      <c r="AC145" s="499">
        <v>0</v>
      </c>
      <c r="AD145" s="499">
        <f t="shared" si="76"/>
        <v>0</v>
      </c>
      <c r="AE145" s="499">
        <v>0</v>
      </c>
      <c r="AF145" s="499">
        <f t="shared" si="77"/>
        <v>0</v>
      </c>
      <c r="AG145" s="499">
        <v>0</v>
      </c>
      <c r="AH145" s="499">
        <f t="shared" si="78"/>
        <v>0</v>
      </c>
      <c r="AI145" s="499">
        <v>0</v>
      </c>
      <c r="AJ145" s="499">
        <f t="shared" si="79"/>
        <v>0</v>
      </c>
      <c r="AK145" s="499">
        <v>0</v>
      </c>
      <c r="AL145" s="499">
        <f t="shared" si="80"/>
        <v>0</v>
      </c>
      <c r="AM145" s="499">
        <f t="shared" si="81"/>
        <v>0</v>
      </c>
      <c r="AN145" s="500">
        <f t="shared" si="82"/>
        <v>0</v>
      </c>
      <c r="AO145" s="501">
        <f t="shared" si="83"/>
        <v>0</v>
      </c>
      <c r="AP145" s="492">
        <v>20</v>
      </c>
      <c r="AQ145" s="496"/>
      <c r="AR145" s="496"/>
      <c r="AS145" s="502"/>
    </row>
    <row r="146" spans="1:45" s="71" customFormat="1" ht="46.5" customHeight="1" x14ac:dyDescent="0.2">
      <c r="A146" s="492">
        <v>136</v>
      </c>
      <c r="B146" s="493">
        <v>20</v>
      </c>
      <c r="C146" s="494" t="s">
        <v>571</v>
      </c>
      <c r="D146" s="494" t="s">
        <v>572</v>
      </c>
      <c r="E146" s="495" t="s">
        <v>593</v>
      </c>
      <c r="F146" s="494" t="s">
        <v>594</v>
      </c>
      <c r="G146" s="496" t="s">
        <v>278</v>
      </c>
      <c r="H146" s="670" t="s">
        <v>279</v>
      </c>
      <c r="I146" s="670" t="s">
        <v>279</v>
      </c>
      <c r="J146" s="670" t="s">
        <v>595</v>
      </c>
      <c r="K146" s="495">
        <v>2</v>
      </c>
      <c r="L146" s="495"/>
      <c r="M146" s="496">
        <v>11</v>
      </c>
      <c r="N146" s="496" t="s">
        <v>86</v>
      </c>
      <c r="O146" s="497">
        <f t="shared" si="71"/>
        <v>26000</v>
      </c>
      <c r="P146" s="497">
        <v>8000</v>
      </c>
      <c r="Q146" s="497">
        <v>18000</v>
      </c>
      <c r="R146" s="497">
        <v>0</v>
      </c>
      <c r="S146" s="492">
        <v>1</v>
      </c>
      <c r="T146" s="496">
        <v>12</v>
      </c>
      <c r="U146" s="498">
        <f t="shared" si="72"/>
        <v>0</v>
      </c>
      <c r="V146" s="499">
        <f t="shared" si="73"/>
        <v>0</v>
      </c>
      <c r="W146" s="508">
        <v>0</v>
      </c>
      <c r="X146" s="508">
        <f t="shared" si="84"/>
        <v>0</v>
      </c>
      <c r="Y146" s="508">
        <v>0</v>
      </c>
      <c r="Z146" s="508">
        <f t="shared" si="67"/>
        <v>0</v>
      </c>
      <c r="AA146" s="508">
        <v>0</v>
      </c>
      <c r="AB146" s="508">
        <f t="shared" si="75"/>
        <v>0</v>
      </c>
      <c r="AC146" s="508">
        <v>0</v>
      </c>
      <c r="AD146" s="508">
        <f t="shared" si="76"/>
        <v>0</v>
      </c>
      <c r="AE146" s="508">
        <v>0</v>
      </c>
      <c r="AF146" s="508">
        <f t="shared" si="77"/>
        <v>0</v>
      </c>
      <c r="AG146" s="508">
        <v>0</v>
      </c>
      <c r="AH146" s="508">
        <f t="shared" si="78"/>
        <v>0</v>
      </c>
      <c r="AI146" s="508">
        <v>0</v>
      </c>
      <c r="AJ146" s="508">
        <f t="shared" si="79"/>
        <v>0</v>
      </c>
      <c r="AK146" s="508">
        <v>0</v>
      </c>
      <c r="AL146" s="508">
        <f t="shared" si="80"/>
        <v>0</v>
      </c>
      <c r="AM146" s="499">
        <f t="shared" si="81"/>
        <v>0</v>
      </c>
      <c r="AN146" s="500">
        <f t="shared" si="82"/>
        <v>0</v>
      </c>
      <c r="AO146" s="501">
        <f t="shared" si="83"/>
        <v>0</v>
      </c>
      <c r="AP146" s="492">
        <v>20</v>
      </c>
      <c r="AQ146" s="496"/>
      <c r="AR146" s="496"/>
      <c r="AS146" s="502"/>
    </row>
    <row r="147" spans="1:45" s="71" customFormat="1" ht="46.5" customHeight="1" x14ac:dyDescent="0.2">
      <c r="A147" s="492">
        <v>137</v>
      </c>
      <c r="B147" s="493">
        <v>20</v>
      </c>
      <c r="C147" s="494" t="s">
        <v>571</v>
      </c>
      <c r="D147" s="494" t="s">
        <v>572</v>
      </c>
      <c r="E147" s="495" t="s">
        <v>596</v>
      </c>
      <c r="F147" s="494" t="s">
        <v>597</v>
      </c>
      <c r="G147" s="496" t="s">
        <v>278</v>
      </c>
      <c r="H147" s="670" t="s">
        <v>279</v>
      </c>
      <c r="I147" s="670" t="s">
        <v>279</v>
      </c>
      <c r="J147" s="670" t="s">
        <v>598</v>
      </c>
      <c r="K147" s="495">
        <v>2</v>
      </c>
      <c r="L147" s="495"/>
      <c r="M147" s="496">
        <v>22</v>
      </c>
      <c r="N147" s="496" t="s">
        <v>86</v>
      </c>
      <c r="O147" s="497">
        <f t="shared" si="71"/>
        <v>60000</v>
      </c>
      <c r="P147" s="497">
        <v>40000</v>
      </c>
      <c r="Q147" s="497">
        <v>20000</v>
      </c>
      <c r="R147" s="497">
        <v>0</v>
      </c>
      <c r="S147" s="492">
        <v>1</v>
      </c>
      <c r="T147" s="496">
        <v>12</v>
      </c>
      <c r="U147" s="498">
        <f t="shared" si="72"/>
        <v>0</v>
      </c>
      <c r="V147" s="499">
        <f t="shared" si="73"/>
        <v>0</v>
      </c>
      <c r="W147" s="499">
        <v>0</v>
      </c>
      <c r="X147" s="499">
        <f t="shared" si="84"/>
        <v>0</v>
      </c>
      <c r="Y147" s="499">
        <v>0</v>
      </c>
      <c r="Z147" s="499">
        <f t="shared" si="67"/>
        <v>0</v>
      </c>
      <c r="AA147" s="499">
        <v>0</v>
      </c>
      <c r="AB147" s="499">
        <f t="shared" si="75"/>
        <v>0</v>
      </c>
      <c r="AC147" s="499">
        <v>0</v>
      </c>
      <c r="AD147" s="499">
        <f t="shared" si="76"/>
        <v>0</v>
      </c>
      <c r="AE147" s="499">
        <v>0</v>
      </c>
      <c r="AF147" s="499">
        <f t="shared" si="77"/>
        <v>0</v>
      </c>
      <c r="AG147" s="499">
        <v>0</v>
      </c>
      <c r="AH147" s="499">
        <f t="shared" si="78"/>
        <v>0</v>
      </c>
      <c r="AI147" s="499">
        <v>0</v>
      </c>
      <c r="AJ147" s="499">
        <f t="shared" si="79"/>
        <v>0</v>
      </c>
      <c r="AK147" s="499">
        <v>0</v>
      </c>
      <c r="AL147" s="499">
        <f t="shared" si="80"/>
        <v>0</v>
      </c>
      <c r="AM147" s="499">
        <f t="shared" si="81"/>
        <v>0</v>
      </c>
      <c r="AN147" s="500">
        <f t="shared" si="82"/>
        <v>0</v>
      </c>
      <c r="AO147" s="501">
        <f t="shared" si="83"/>
        <v>0</v>
      </c>
      <c r="AP147" s="492">
        <v>20</v>
      </c>
      <c r="AQ147" s="671"/>
      <c r="AR147" s="671"/>
      <c r="AS147" s="672"/>
    </row>
    <row r="148" spans="1:45" s="71" customFormat="1" ht="46.5" customHeight="1" x14ac:dyDescent="0.2">
      <c r="A148" s="492">
        <v>138</v>
      </c>
      <c r="B148" s="493">
        <v>20</v>
      </c>
      <c r="C148" s="494" t="s">
        <v>571</v>
      </c>
      <c r="D148" s="494" t="s">
        <v>572</v>
      </c>
      <c r="E148" s="495" t="s">
        <v>599</v>
      </c>
      <c r="F148" s="494" t="s">
        <v>600</v>
      </c>
      <c r="G148" s="496" t="s">
        <v>278</v>
      </c>
      <c r="H148" s="670" t="s">
        <v>279</v>
      </c>
      <c r="I148" s="670" t="s">
        <v>279</v>
      </c>
      <c r="J148" s="670" t="s">
        <v>575</v>
      </c>
      <c r="K148" s="495">
        <v>8</v>
      </c>
      <c r="L148" s="495"/>
      <c r="M148" s="496">
        <v>14</v>
      </c>
      <c r="N148" s="496" t="s">
        <v>86</v>
      </c>
      <c r="O148" s="497">
        <f t="shared" si="71"/>
        <v>8000</v>
      </c>
      <c r="P148" s="497">
        <v>2000</v>
      </c>
      <c r="Q148" s="497">
        <v>6000</v>
      </c>
      <c r="R148" s="497">
        <v>0</v>
      </c>
      <c r="S148" s="492">
        <v>1</v>
      </c>
      <c r="T148" s="496">
        <v>12</v>
      </c>
      <c r="U148" s="498">
        <f t="shared" si="72"/>
        <v>0</v>
      </c>
      <c r="V148" s="499">
        <f t="shared" si="73"/>
        <v>0</v>
      </c>
      <c r="W148" s="499">
        <v>0</v>
      </c>
      <c r="X148" s="499">
        <f t="shared" si="84"/>
        <v>0</v>
      </c>
      <c r="Y148" s="499">
        <v>0</v>
      </c>
      <c r="Z148" s="499">
        <f t="shared" si="67"/>
        <v>0</v>
      </c>
      <c r="AA148" s="499">
        <v>0</v>
      </c>
      <c r="AB148" s="499">
        <f t="shared" si="75"/>
        <v>0</v>
      </c>
      <c r="AC148" s="499">
        <v>0</v>
      </c>
      <c r="AD148" s="499">
        <f t="shared" si="76"/>
        <v>0</v>
      </c>
      <c r="AE148" s="499">
        <v>0</v>
      </c>
      <c r="AF148" s="499">
        <f t="shared" si="77"/>
        <v>0</v>
      </c>
      <c r="AG148" s="499">
        <v>0</v>
      </c>
      <c r="AH148" s="499">
        <f t="shared" si="78"/>
        <v>0</v>
      </c>
      <c r="AI148" s="499">
        <v>0</v>
      </c>
      <c r="AJ148" s="499">
        <f t="shared" si="79"/>
        <v>0</v>
      </c>
      <c r="AK148" s="499">
        <v>0</v>
      </c>
      <c r="AL148" s="499">
        <f t="shared" si="80"/>
        <v>0</v>
      </c>
      <c r="AM148" s="499">
        <f t="shared" si="81"/>
        <v>0</v>
      </c>
      <c r="AN148" s="500">
        <f t="shared" si="82"/>
        <v>0</v>
      </c>
      <c r="AO148" s="501">
        <f t="shared" si="83"/>
        <v>0</v>
      </c>
      <c r="AP148" s="492">
        <v>20</v>
      </c>
      <c r="AQ148" s="496"/>
      <c r="AR148" s="496"/>
      <c r="AS148" s="502"/>
    </row>
    <row r="149" spans="1:45" s="71" customFormat="1" ht="46.5" customHeight="1" x14ac:dyDescent="0.2">
      <c r="A149" s="492">
        <v>139</v>
      </c>
      <c r="B149" s="493">
        <v>20</v>
      </c>
      <c r="C149" s="494" t="s">
        <v>571</v>
      </c>
      <c r="D149" s="494" t="s">
        <v>572</v>
      </c>
      <c r="E149" s="495" t="s">
        <v>601</v>
      </c>
      <c r="F149" s="494" t="s">
        <v>602</v>
      </c>
      <c r="G149" s="496" t="s">
        <v>278</v>
      </c>
      <c r="H149" s="670" t="s">
        <v>279</v>
      </c>
      <c r="I149" s="670" t="s">
        <v>279</v>
      </c>
      <c r="J149" s="670" t="s">
        <v>603</v>
      </c>
      <c r="K149" s="495">
        <v>8</v>
      </c>
      <c r="L149" s="495"/>
      <c r="M149" s="496">
        <v>48</v>
      </c>
      <c r="N149" s="496" t="s">
        <v>415</v>
      </c>
      <c r="O149" s="497">
        <f t="shared" si="71"/>
        <v>190000</v>
      </c>
      <c r="P149" s="497">
        <v>55000</v>
      </c>
      <c r="Q149" s="497">
        <v>135000</v>
      </c>
      <c r="R149" s="497">
        <v>0</v>
      </c>
      <c r="S149" s="492">
        <v>1</v>
      </c>
      <c r="T149" s="496">
        <v>12</v>
      </c>
      <c r="U149" s="498">
        <f t="shared" si="72"/>
        <v>0</v>
      </c>
      <c r="V149" s="499">
        <f t="shared" si="73"/>
        <v>0</v>
      </c>
      <c r="W149" s="499">
        <v>0</v>
      </c>
      <c r="X149" s="499">
        <f>W149*T149</f>
        <v>0</v>
      </c>
      <c r="Y149" s="499">
        <v>0</v>
      </c>
      <c r="Z149" s="499">
        <f t="shared" si="67"/>
        <v>0</v>
      </c>
      <c r="AA149" s="499">
        <v>0</v>
      </c>
      <c r="AB149" s="499">
        <f t="shared" si="75"/>
        <v>0</v>
      </c>
      <c r="AC149" s="499">
        <v>0</v>
      </c>
      <c r="AD149" s="499">
        <f t="shared" si="76"/>
        <v>0</v>
      </c>
      <c r="AE149" s="499">
        <v>0</v>
      </c>
      <c r="AF149" s="499">
        <f t="shared" si="77"/>
        <v>0</v>
      </c>
      <c r="AG149" s="499">
        <v>0</v>
      </c>
      <c r="AH149" s="684">
        <f t="shared" si="78"/>
        <v>0</v>
      </c>
      <c r="AI149" s="499">
        <v>0</v>
      </c>
      <c r="AJ149" s="685">
        <f t="shared" si="79"/>
        <v>0</v>
      </c>
      <c r="AK149" s="499">
        <v>0</v>
      </c>
      <c r="AL149" s="686">
        <f t="shared" si="80"/>
        <v>0</v>
      </c>
      <c r="AM149" s="499">
        <f t="shared" si="81"/>
        <v>0</v>
      </c>
      <c r="AN149" s="500">
        <f t="shared" si="82"/>
        <v>0</v>
      </c>
      <c r="AO149" s="501">
        <f t="shared" si="83"/>
        <v>0</v>
      </c>
      <c r="AP149" s="492">
        <v>20</v>
      </c>
      <c r="AQ149" s="496"/>
      <c r="AR149" s="496"/>
      <c r="AS149" s="502"/>
    </row>
    <row r="150" spans="1:45" s="71" customFormat="1" ht="46.5" customHeight="1" x14ac:dyDescent="0.2">
      <c r="A150" s="492">
        <v>140</v>
      </c>
      <c r="B150" s="493">
        <v>20</v>
      </c>
      <c r="C150" s="494" t="s">
        <v>571</v>
      </c>
      <c r="D150" s="494" t="s">
        <v>572</v>
      </c>
      <c r="E150" s="495" t="s">
        <v>604</v>
      </c>
      <c r="F150" s="494" t="s">
        <v>605</v>
      </c>
      <c r="G150" s="496" t="s">
        <v>278</v>
      </c>
      <c r="H150" s="670" t="s">
        <v>279</v>
      </c>
      <c r="I150" s="670" t="s">
        <v>279</v>
      </c>
      <c r="J150" s="670" t="s">
        <v>606</v>
      </c>
      <c r="K150" s="495">
        <v>26</v>
      </c>
      <c r="L150" s="495"/>
      <c r="M150" s="496">
        <v>4</v>
      </c>
      <c r="N150" s="496" t="s">
        <v>86</v>
      </c>
      <c r="O150" s="497">
        <f t="shared" si="71"/>
        <v>15000</v>
      </c>
      <c r="P150" s="497">
        <v>5000</v>
      </c>
      <c r="Q150" s="497">
        <v>10000</v>
      </c>
      <c r="R150" s="497">
        <v>0</v>
      </c>
      <c r="S150" s="492">
        <v>1</v>
      </c>
      <c r="T150" s="496">
        <v>12</v>
      </c>
      <c r="U150" s="498">
        <f t="shared" si="72"/>
        <v>0</v>
      </c>
      <c r="V150" s="499">
        <f t="shared" si="73"/>
        <v>0</v>
      </c>
      <c r="W150" s="499">
        <v>0</v>
      </c>
      <c r="X150" s="499">
        <f t="shared" ref="X150:X156" si="85">W150*T150</f>
        <v>0</v>
      </c>
      <c r="Y150" s="499">
        <v>0</v>
      </c>
      <c r="Z150" s="499">
        <f t="shared" si="67"/>
        <v>0</v>
      </c>
      <c r="AA150" s="499">
        <v>0</v>
      </c>
      <c r="AB150" s="499">
        <f t="shared" si="75"/>
        <v>0</v>
      </c>
      <c r="AC150" s="499">
        <v>0</v>
      </c>
      <c r="AD150" s="499">
        <f t="shared" si="76"/>
        <v>0</v>
      </c>
      <c r="AE150" s="499">
        <v>0</v>
      </c>
      <c r="AF150" s="499">
        <f t="shared" si="77"/>
        <v>0</v>
      </c>
      <c r="AG150" s="499">
        <v>0</v>
      </c>
      <c r="AH150" s="499">
        <f t="shared" si="78"/>
        <v>0</v>
      </c>
      <c r="AI150" s="499">
        <v>0</v>
      </c>
      <c r="AJ150" s="499">
        <f t="shared" si="79"/>
        <v>0</v>
      </c>
      <c r="AK150" s="499">
        <v>0</v>
      </c>
      <c r="AL150" s="499">
        <f t="shared" si="80"/>
        <v>0</v>
      </c>
      <c r="AM150" s="499">
        <f t="shared" si="81"/>
        <v>0</v>
      </c>
      <c r="AN150" s="500">
        <f t="shared" si="82"/>
        <v>0</v>
      </c>
      <c r="AO150" s="501">
        <f t="shared" si="83"/>
        <v>0</v>
      </c>
      <c r="AP150" s="492">
        <v>20</v>
      </c>
      <c r="AQ150" s="496"/>
      <c r="AR150" s="496"/>
      <c r="AS150" s="502"/>
    </row>
    <row r="151" spans="1:45" s="71" customFormat="1" ht="46.5" customHeight="1" x14ac:dyDescent="0.2">
      <c r="A151" s="492">
        <v>141</v>
      </c>
      <c r="B151" s="493">
        <v>20</v>
      </c>
      <c r="C151" s="494" t="s">
        <v>571</v>
      </c>
      <c r="D151" s="494" t="s">
        <v>572</v>
      </c>
      <c r="E151" s="495" t="s">
        <v>607</v>
      </c>
      <c r="F151" s="494" t="s">
        <v>608</v>
      </c>
      <c r="G151" s="496" t="s">
        <v>278</v>
      </c>
      <c r="H151" s="670" t="s">
        <v>279</v>
      </c>
      <c r="I151" s="670" t="s">
        <v>279</v>
      </c>
      <c r="J151" s="670" t="s">
        <v>575</v>
      </c>
      <c r="K151" s="495" t="s">
        <v>609</v>
      </c>
      <c r="L151" s="495"/>
      <c r="M151" s="496">
        <v>4</v>
      </c>
      <c r="N151" s="496" t="s">
        <v>86</v>
      </c>
      <c r="O151" s="497">
        <f t="shared" si="71"/>
        <v>15000</v>
      </c>
      <c r="P151" s="497">
        <v>5000</v>
      </c>
      <c r="Q151" s="497">
        <v>10000</v>
      </c>
      <c r="R151" s="497">
        <v>0</v>
      </c>
      <c r="S151" s="492">
        <v>1</v>
      </c>
      <c r="T151" s="496">
        <v>12</v>
      </c>
      <c r="U151" s="498">
        <f t="shared" si="72"/>
        <v>0</v>
      </c>
      <c r="V151" s="499">
        <f t="shared" si="73"/>
        <v>0</v>
      </c>
      <c r="W151" s="499">
        <v>0</v>
      </c>
      <c r="X151" s="499">
        <f t="shared" si="85"/>
        <v>0</v>
      </c>
      <c r="Y151" s="499">
        <v>0</v>
      </c>
      <c r="Z151" s="499">
        <f t="shared" si="67"/>
        <v>0</v>
      </c>
      <c r="AA151" s="499">
        <v>0</v>
      </c>
      <c r="AB151" s="499">
        <f t="shared" si="75"/>
        <v>0</v>
      </c>
      <c r="AC151" s="499">
        <v>0</v>
      </c>
      <c r="AD151" s="499">
        <f t="shared" si="76"/>
        <v>0</v>
      </c>
      <c r="AE151" s="499">
        <v>0</v>
      </c>
      <c r="AF151" s="499">
        <f t="shared" si="77"/>
        <v>0</v>
      </c>
      <c r="AG151" s="499">
        <v>0</v>
      </c>
      <c r="AH151" s="499">
        <f t="shared" si="78"/>
        <v>0</v>
      </c>
      <c r="AI151" s="499">
        <v>0</v>
      </c>
      <c r="AJ151" s="499">
        <f t="shared" si="79"/>
        <v>0</v>
      </c>
      <c r="AK151" s="499">
        <v>0</v>
      </c>
      <c r="AL151" s="499">
        <f t="shared" si="80"/>
        <v>0</v>
      </c>
      <c r="AM151" s="499">
        <f t="shared" si="81"/>
        <v>0</v>
      </c>
      <c r="AN151" s="500">
        <f t="shared" si="82"/>
        <v>0</v>
      </c>
      <c r="AO151" s="501">
        <f t="shared" si="83"/>
        <v>0</v>
      </c>
      <c r="AP151" s="492">
        <v>20</v>
      </c>
      <c r="AQ151" s="496"/>
      <c r="AR151" s="496"/>
      <c r="AS151" s="502"/>
    </row>
    <row r="152" spans="1:45" s="71" customFormat="1" ht="46.5" customHeight="1" x14ac:dyDescent="0.2">
      <c r="A152" s="492">
        <v>142</v>
      </c>
      <c r="B152" s="493">
        <v>20</v>
      </c>
      <c r="C152" s="494" t="s">
        <v>571</v>
      </c>
      <c r="D152" s="494" t="s">
        <v>572</v>
      </c>
      <c r="E152" s="495" t="s">
        <v>610</v>
      </c>
      <c r="F152" s="494" t="s">
        <v>611</v>
      </c>
      <c r="G152" s="496" t="s">
        <v>278</v>
      </c>
      <c r="H152" s="670" t="s">
        <v>279</v>
      </c>
      <c r="I152" s="670" t="s">
        <v>279</v>
      </c>
      <c r="J152" s="670" t="s">
        <v>588</v>
      </c>
      <c r="K152" s="495" t="s">
        <v>612</v>
      </c>
      <c r="L152" s="495"/>
      <c r="M152" s="496">
        <v>27</v>
      </c>
      <c r="N152" s="496" t="s">
        <v>86</v>
      </c>
      <c r="O152" s="497">
        <f t="shared" si="71"/>
        <v>47000</v>
      </c>
      <c r="P152" s="497">
        <v>15000</v>
      </c>
      <c r="Q152" s="497">
        <v>32000</v>
      </c>
      <c r="R152" s="497">
        <v>0</v>
      </c>
      <c r="S152" s="492">
        <v>1</v>
      </c>
      <c r="T152" s="496">
        <v>12</v>
      </c>
      <c r="U152" s="498">
        <f t="shared" si="72"/>
        <v>0</v>
      </c>
      <c r="V152" s="499">
        <f t="shared" si="73"/>
        <v>0</v>
      </c>
      <c r="W152" s="499">
        <v>0</v>
      </c>
      <c r="X152" s="499">
        <f t="shared" si="85"/>
        <v>0</v>
      </c>
      <c r="Y152" s="499">
        <v>0</v>
      </c>
      <c r="Z152" s="499">
        <f t="shared" si="67"/>
        <v>0</v>
      </c>
      <c r="AA152" s="499">
        <v>0</v>
      </c>
      <c r="AB152" s="499">
        <f t="shared" si="75"/>
        <v>0</v>
      </c>
      <c r="AC152" s="499">
        <v>0</v>
      </c>
      <c r="AD152" s="499">
        <f t="shared" si="76"/>
        <v>0</v>
      </c>
      <c r="AE152" s="499">
        <v>0</v>
      </c>
      <c r="AF152" s="499">
        <f t="shared" si="77"/>
        <v>0</v>
      </c>
      <c r="AG152" s="499">
        <v>0</v>
      </c>
      <c r="AH152" s="499">
        <f t="shared" si="78"/>
        <v>0</v>
      </c>
      <c r="AI152" s="499">
        <v>0</v>
      </c>
      <c r="AJ152" s="499">
        <f t="shared" si="79"/>
        <v>0</v>
      </c>
      <c r="AK152" s="499">
        <v>0</v>
      </c>
      <c r="AL152" s="499">
        <f t="shared" si="80"/>
        <v>0</v>
      </c>
      <c r="AM152" s="499">
        <f t="shared" si="81"/>
        <v>0</v>
      </c>
      <c r="AN152" s="500">
        <f t="shared" si="82"/>
        <v>0</v>
      </c>
      <c r="AO152" s="501">
        <f t="shared" si="83"/>
        <v>0</v>
      </c>
      <c r="AP152" s="492">
        <v>20</v>
      </c>
      <c r="AQ152" s="496"/>
      <c r="AR152" s="496"/>
      <c r="AS152" s="502"/>
    </row>
    <row r="153" spans="1:45" s="71" customFormat="1" ht="46.5" customHeight="1" x14ac:dyDescent="0.2">
      <c r="A153" s="492">
        <v>143</v>
      </c>
      <c r="B153" s="493">
        <v>20</v>
      </c>
      <c r="C153" s="494" t="s">
        <v>571</v>
      </c>
      <c r="D153" s="494" t="s">
        <v>572</v>
      </c>
      <c r="E153" s="495" t="s">
        <v>613</v>
      </c>
      <c r="F153" s="494" t="s">
        <v>614</v>
      </c>
      <c r="G153" s="496" t="s">
        <v>278</v>
      </c>
      <c r="H153" s="670" t="s">
        <v>279</v>
      </c>
      <c r="I153" s="670" t="s">
        <v>279</v>
      </c>
      <c r="J153" s="670" t="s">
        <v>588</v>
      </c>
      <c r="K153" s="495">
        <v>1</v>
      </c>
      <c r="L153" s="495"/>
      <c r="M153" s="496">
        <v>11</v>
      </c>
      <c r="N153" s="496" t="s">
        <v>86</v>
      </c>
      <c r="O153" s="497">
        <f t="shared" si="71"/>
        <v>10000</v>
      </c>
      <c r="P153" s="497">
        <v>3000</v>
      </c>
      <c r="Q153" s="497">
        <v>7000</v>
      </c>
      <c r="R153" s="497">
        <v>0</v>
      </c>
      <c r="S153" s="492">
        <v>1</v>
      </c>
      <c r="T153" s="496">
        <v>12</v>
      </c>
      <c r="U153" s="498">
        <f t="shared" si="72"/>
        <v>0</v>
      </c>
      <c r="V153" s="499">
        <f t="shared" si="73"/>
        <v>0</v>
      </c>
      <c r="W153" s="499">
        <v>0</v>
      </c>
      <c r="X153" s="499">
        <f t="shared" si="85"/>
        <v>0</v>
      </c>
      <c r="Y153" s="499">
        <v>0</v>
      </c>
      <c r="Z153" s="499">
        <f t="shared" si="67"/>
        <v>0</v>
      </c>
      <c r="AA153" s="499">
        <v>0</v>
      </c>
      <c r="AB153" s="499">
        <f t="shared" si="75"/>
        <v>0</v>
      </c>
      <c r="AC153" s="499">
        <v>0</v>
      </c>
      <c r="AD153" s="499">
        <f t="shared" si="76"/>
        <v>0</v>
      </c>
      <c r="AE153" s="499">
        <v>0</v>
      </c>
      <c r="AF153" s="499">
        <f t="shared" si="77"/>
        <v>0</v>
      </c>
      <c r="AG153" s="499">
        <v>0</v>
      </c>
      <c r="AH153" s="499">
        <f t="shared" si="78"/>
        <v>0</v>
      </c>
      <c r="AI153" s="499">
        <v>0</v>
      </c>
      <c r="AJ153" s="499">
        <f t="shared" si="79"/>
        <v>0</v>
      </c>
      <c r="AK153" s="499">
        <v>0</v>
      </c>
      <c r="AL153" s="499">
        <f t="shared" si="80"/>
        <v>0</v>
      </c>
      <c r="AM153" s="499">
        <f t="shared" si="81"/>
        <v>0</v>
      </c>
      <c r="AN153" s="500">
        <f t="shared" si="82"/>
        <v>0</v>
      </c>
      <c r="AO153" s="501">
        <f t="shared" si="83"/>
        <v>0</v>
      </c>
      <c r="AP153" s="492">
        <v>20</v>
      </c>
      <c r="AQ153" s="496"/>
      <c r="AR153" s="496"/>
      <c r="AS153" s="502"/>
    </row>
    <row r="154" spans="1:45" s="71" customFormat="1" ht="46.5" customHeight="1" x14ac:dyDescent="0.2">
      <c r="A154" s="492">
        <v>144</v>
      </c>
      <c r="B154" s="493">
        <v>20</v>
      </c>
      <c r="C154" s="494" t="s">
        <v>571</v>
      </c>
      <c r="D154" s="494" t="s">
        <v>572</v>
      </c>
      <c r="E154" s="495" t="s">
        <v>615</v>
      </c>
      <c r="F154" s="494" t="s">
        <v>616</v>
      </c>
      <c r="G154" s="496" t="s">
        <v>278</v>
      </c>
      <c r="H154" s="670" t="s">
        <v>279</v>
      </c>
      <c r="I154" s="670" t="s">
        <v>279</v>
      </c>
      <c r="J154" s="670" t="s">
        <v>617</v>
      </c>
      <c r="K154" s="495">
        <v>12</v>
      </c>
      <c r="L154" s="495"/>
      <c r="M154" s="496">
        <v>17</v>
      </c>
      <c r="N154" s="496" t="s">
        <v>86</v>
      </c>
      <c r="O154" s="497">
        <f t="shared" si="71"/>
        <v>50000</v>
      </c>
      <c r="P154" s="497">
        <v>15000</v>
      </c>
      <c r="Q154" s="497">
        <v>35000</v>
      </c>
      <c r="R154" s="497">
        <v>0</v>
      </c>
      <c r="S154" s="492">
        <v>1</v>
      </c>
      <c r="T154" s="496">
        <v>12</v>
      </c>
      <c r="U154" s="498">
        <f t="shared" si="72"/>
        <v>0</v>
      </c>
      <c r="V154" s="499">
        <f t="shared" si="73"/>
        <v>0</v>
      </c>
      <c r="W154" s="499">
        <v>0</v>
      </c>
      <c r="X154" s="499">
        <f t="shared" si="85"/>
        <v>0</v>
      </c>
      <c r="Y154" s="499">
        <v>0</v>
      </c>
      <c r="Z154" s="499">
        <f t="shared" si="67"/>
        <v>0</v>
      </c>
      <c r="AA154" s="499">
        <v>0</v>
      </c>
      <c r="AB154" s="499">
        <f t="shared" si="75"/>
        <v>0</v>
      </c>
      <c r="AC154" s="499">
        <v>0</v>
      </c>
      <c r="AD154" s="499">
        <f t="shared" si="76"/>
        <v>0</v>
      </c>
      <c r="AE154" s="499">
        <v>0</v>
      </c>
      <c r="AF154" s="499">
        <f t="shared" si="77"/>
        <v>0</v>
      </c>
      <c r="AG154" s="499">
        <v>0</v>
      </c>
      <c r="AH154" s="499">
        <f t="shared" si="78"/>
        <v>0</v>
      </c>
      <c r="AI154" s="499">
        <v>0</v>
      </c>
      <c r="AJ154" s="499">
        <f t="shared" si="79"/>
        <v>0</v>
      </c>
      <c r="AK154" s="499">
        <v>0</v>
      </c>
      <c r="AL154" s="499">
        <f t="shared" si="80"/>
        <v>0</v>
      </c>
      <c r="AM154" s="499">
        <f t="shared" si="81"/>
        <v>0</v>
      </c>
      <c r="AN154" s="500">
        <f t="shared" si="82"/>
        <v>0</v>
      </c>
      <c r="AO154" s="501">
        <f t="shared" si="83"/>
        <v>0</v>
      </c>
      <c r="AP154" s="492">
        <v>20</v>
      </c>
      <c r="AQ154" s="496"/>
      <c r="AR154" s="496"/>
      <c r="AS154" s="502"/>
    </row>
    <row r="155" spans="1:45" s="71" customFormat="1" ht="46.5" customHeight="1" x14ac:dyDescent="0.2">
      <c r="A155" s="492">
        <v>145</v>
      </c>
      <c r="B155" s="493">
        <v>20</v>
      </c>
      <c r="C155" s="494" t="s">
        <v>571</v>
      </c>
      <c r="D155" s="494" t="s">
        <v>572</v>
      </c>
      <c r="E155" s="495" t="s">
        <v>618</v>
      </c>
      <c r="F155" s="494" t="s">
        <v>619</v>
      </c>
      <c r="G155" s="496" t="s">
        <v>278</v>
      </c>
      <c r="H155" s="670" t="s">
        <v>279</v>
      </c>
      <c r="I155" s="670" t="s">
        <v>279</v>
      </c>
      <c r="J155" s="494" t="s">
        <v>583</v>
      </c>
      <c r="K155" s="495">
        <v>1</v>
      </c>
      <c r="L155" s="495"/>
      <c r="M155" s="496">
        <v>22</v>
      </c>
      <c r="N155" s="496" t="s">
        <v>86</v>
      </c>
      <c r="O155" s="497">
        <f t="shared" si="71"/>
        <v>50000</v>
      </c>
      <c r="P155" s="497">
        <v>15000</v>
      </c>
      <c r="Q155" s="497">
        <v>35000</v>
      </c>
      <c r="R155" s="497">
        <v>0</v>
      </c>
      <c r="S155" s="492">
        <v>1</v>
      </c>
      <c r="T155" s="496">
        <v>12</v>
      </c>
      <c r="U155" s="498">
        <f t="shared" si="72"/>
        <v>0</v>
      </c>
      <c r="V155" s="499">
        <f t="shared" si="73"/>
        <v>0</v>
      </c>
      <c r="W155" s="499">
        <v>0</v>
      </c>
      <c r="X155" s="499">
        <f t="shared" si="85"/>
        <v>0</v>
      </c>
      <c r="Y155" s="499">
        <v>0</v>
      </c>
      <c r="Z155" s="499">
        <f t="shared" si="67"/>
        <v>0</v>
      </c>
      <c r="AA155" s="499">
        <v>0</v>
      </c>
      <c r="AB155" s="499">
        <f t="shared" si="75"/>
        <v>0</v>
      </c>
      <c r="AC155" s="499">
        <v>0</v>
      </c>
      <c r="AD155" s="499">
        <f t="shared" si="76"/>
        <v>0</v>
      </c>
      <c r="AE155" s="499">
        <v>0</v>
      </c>
      <c r="AF155" s="499">
        <f t="shared" si="77"/>
        <v>0</v>
      </c>
      <c r="AG155" s="499">
        <v>0</v>
      </c>
      <c r="AH155" s="499">
        <f t="shared" si="78"/>
        <v>0</v>
      </c>
      <c r="AI155" s="499">
        <v>0</v>
      </c>
      <c r="AJ155" s="499">
        <f t="shared" si="79"/>
        <v>0</v>
      </c>
      <c r="AK155" s="499">
        <v>0</v>
      </c>
      <c r="AL155" s="499">
        <f t="shared" si="80"/>
        <v>0</v>
      </c>
      <c r="AM155" s="499">
        <f t="shared" si="81"/>
        <v>0</v>
      </c>
      <c r="AN155" s="500">
        <f t="shared" si="82"/>
        <v>0</v>
      </c>
      <c r="AO155" s="501">
        <f t="shared" si="83"/>
        <v>0</v>
      </c>
      <c r="AP155" s="492">
        <v>20</v>
      </c>
      <c r="AQ155" s="496"/>
      <c r="AR155" s="496"/>
      <c r="AS155" s="502"/>
    </row>
    <row r="156" spans="1:45" s="71" customFormat="1" ht="46.5" customHeight="1" thickBot="1" x14ac:dyDescent="0.25">
      <c r="A156" s="507">
        <v>146</v>
      </c>
      <c r="B156" s="509">
        <v>20</v>
      </c>
      <c r="C156" s="503" t="s">
        <v>571</v>
      </c>
      <c r="D156" s="503" t="s">
        <v>572</v>
      </c>
      <c r="E156" s="504"/>
      <c r="F156" s="503" t="s">
        <v>620</v>
      </c>
      <c r="G156" s="505" t="s">
        <v>278</v>
      </c>
      <c r="H156" s="673" t="s">
        <v>279</v>
      </c>
      <c r="I156" s="673" t="s">
        <v>279</v>
      </c>
      <c r="J156" s="503" t="s">
        <v>583</v>
      </c>
      <c r="K156" s="504">
        <v>2</v>
      </c>
      <c r="L156" s="504">
        <v>4</v>
      </c>
      <c r="M156" s="505">
        <v>40</v>
      </c>
      <c r="N156" s="674" t="s">
        <v>86</v>
      </c>
      <c r="O156" s="506">
        <f t="shared" si="71"/>
        <v>22000</v>
      </c>
      <c r="P156" s="506">
        <v>7000</v>
      </c>
      <c r="Q156" s="506">
        <v>15000</v>
      </c>
      <c r="R156" s="506">
        <v>0</v>
      </c>
      <c r="S156" s="675">
        <v>1</v>
      </c>
      <c r="T156" s="671">
        <v>12</v>
      </c>
      <c r="U156" s="687">
        <f t="shared" si="72"/>
        <v>0</v>
      </c>
      <c r="V156" s="688">
        <f t="shared" si="73"/>
        <v>0</v>
      </c>
      <c r="W156" s="676">
        <v>0</v>
      </c>
      <c r="X156" s="676">
        <f t="shared" si="85"/>
        <v>0</v>
      </c>
      <c r="Y156" s="676">
        <v>0</v>
      </c>
      <c r="Z156" s="676">
        <f t="shared" si="67"/>
        <v>0</v>
      </c>
      <c r="AA156" s="676">
        <v>0</v>
      </c>
      <c r="AB156" s="676">
        <f t="shared" si="75"/>
        <v>0</v>
      </c>
      <c r="AC156" s="676">
        <v>0</v>
      </c>
      <c r="AD156" s="676">
        <f t="shared" si="76"/>
        <v>0</v>
      </c>
      <c r="AE156" s="676">
        <v>0</v>
      </c>
      <c r="AF156" s="676">
        <f t="shared" si="77"/>
        <v>0</v>
      </c>
      <c r="AG156" s="676">
        <v>0</v>
      </c>
      <c r="AH156" s="676">
        <f t="shared" si="78"/>
        <v>0</v>
      </c>
      <c r="AI156" s="676">
        <v>0</v>
      </c>
      <c r="AJ156" s="676">
        <f t="shared" si="79"/>
        <v>0</v>
      </c>
      <c r="AK156" s="676">
        <v>0</v>
      </c>
      <c r="AL156" s="676">
        <f t="shared" si="80"/>
        <v>0</v>
      </c>
      <c r="AM156" s="676">
        <f t="shared" si="81"/>
        <v>0</v>
      </c>
      <c r="AN156" s="677">
        <f t="shared" si="82"/>
        <v>0</v>
      </c>
      <c r="AO156" s="678">
        <f t="shared" si="83"/>
        <v>0</v>
      </c>
      <c r="AP156" s="675">
        <v>20</v>
      </c>
      <c r="AQ156" s="679">
        <f>SUM(AM138:AM156)</f>
        <v>0</v>
      </c>
      <c r="AR156" s="679">
        <f>AQ156*0.23</f>
        <v>0</v>
      </c>
      <c r="AS156" s="680">
        <f>AQ156+AR156</f>
        <v>0</v>
      </c>
    </row>
    <row r="157" spans="1:45" s="23" customFormat="1" ht="15" customHeight="1" thickBot="1" x14ac:dyDescent="0.3">
      <c r="A157" s="20"/>
      <c r="B157" s="21"/>
      <c r="C157" s="22" t="s">
        <v>0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>
        <f>SUM(M11:M156)</f>
        <v>9779</v>
      </c>
      <c r="N157" s="22"/>
      <c r="O157" s="22">
        <f t="shared" si="71"/>
        <v>27235669</v>
      </c>
      <c r="P157" s="70">
        <f>SUM(P11:P156)</f>
        <v>17781436</v>
      </c>
      <c r="Q157" s="22">
        <f>SUM(Q11:Q156)</f>
        <v>3454303</v>
      </c>
      <c r="R157" s="22">
        <f>SUM(R11:R156)</f>
        <v>5999930</v>
      </c>
      <c r="S157" s="24"/>
      <c r="T157" s="25"/>
      <c r="U157" s="66"/>
      <c r="V157" s="698"/>
      <c r="W157" s="27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7"/>
      <c r="AM157" s="27">
        <f>SUM(AM11:AM156)</f>
        <v>0</v>
      </c>
      <c r="AN157" s="27">
        <f t="shared" si="82"/>
        <v>0</v>
      </c>
      <c r="AO157" s="699">
        <f t="shared" si="83"/>
        <v>0</v>
      </c>
      <c r="AP157" s="24"/>
      <c r="AQ157" s="19">
        <f>SUM(AQ11:AQ156)</f>
        <v>0</v>
      </c>
      <c r="AR157" s="19">
        <f>SUM(AR11:AR156)</f>
        <v>0</v>
      </c>
      <c r="AS157" s="28">
        <f>AQ157+AR157</f>
        <v>0</v>
      </c>
    </row>
    <row r="158" spans="1:45" ht="15" customHeight="1" x14ac:dyDescent="0.2">
      <c r="O158" s="29"/>
    </row>
    <row r="159" spans="1:45" ht="15" customHeight="1" x14ac:dyDescent="0.2">
      <c r="O159" s="700"/>
    </row>
  </sheetData>
  <mergeCells count="45">
    <mergeCell ref="K7:K9"/>
    <mergeCell ref="C1:C5"/>
    <mergeCell ref="D5:E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W7:W9"/>
    <mergeCell ref="L7:L9"/>
    <mergeCell ref="M7:M9"/>
    <mergeCell ref="N7:N9"/>
    <mergeCell ref="O7:O9"/>
    <mergeCell ref="P7:R8"/>
    <mergeCell ref="S7:S9"/>
    <mergeCell ref="T7:T9"/>
    <mergeCell ref="U7:U9"/>
    <mergeCell ref="V7:V9"/>
    <mergeCell ref="AI7:AI9"/>
    <mergeCell ref="X7:X9"/>
    <mergeCell ref="Y7:Y9"/>
    <mergeCell ref="Z7:Z9"/>
    <mergeCell ref="AA7:AA9"/>
    <mergeCell ref="AB7:AB9"/>
    <mergeCell ref="AC7:AC9"/>
    <mergeCell ref="AD7:AD9"/>
    <mergeCell ref="AE7:AE9"/>
    <mergeCell ref="AF7:AF9"/>
    <mergeCell ref="AG7:AG9"/>
    <mergeCell ref="AH7:AH9"/>
    <mergeCell ref="AP7:AP9"/>
    <mergeCell ref="AQ7:AQ9"/>
    <mergeCell ref="AR7:AR9"/>
    <mergeCell ref="AS7:AS9"/>
    <mergeCell ref="AJ7:AJ9"/>
    <mergeCell ref="AK7:AK9"/>
    <mergeCell ref="AL7:AL9"/>
    <mergeCell ref="AM7:AM9"/>
    <mergeCell ref="AN7:AN9"/>
    <mergeCell ref="AO7:AO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ENEA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2017-09-01T07:54:56Z</dcterms:modified>
</cp:coreProperties>
</file>