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zadania" sheetId="5" r:id="rId1"/>
    <sheet name="Arkusz1" sheetId="1" r:id="rId2"/>
    <sheet name="Arkusz2" sheetId="2" r:id="rId3"/>
    <sheet name="Arkusz3" sheetId="3" r:id="rId4"/>
  </sheets>
  <definedNames>
    <definedName name="_xlnm.Print_Area" localSheetId="0">zadania!$A$1:$L$566</definedName>
    <definedName name="_xlnm.Print_Titles" localSheetId="0">zadania!$4:$5</definedName>
  </definedNames>
  <calcPr calcId="145621"/>
</workbook>
</file>

<file path=xl/calcChain.xml><?xml version="1.0" encoding="utf-8"?>
<calcChain xmlns="http://schemas.openxmlformats.org/spreadsheetml/2006/main">
  <c r="L15" i="5" l="1"/>
  <c r="I10" i="5" l="1"/>
  <c r="I505" i="5"/>
  <c r="I507" i="5"/>
  <c r="I508" i="5"/>
  <c r="K505" i="5" l="1"/>
  <c r="I195" i="5" l="1"/>
  <c r="K12" i="5"/>
  <c r="J370" i="5" l="1"/>
  <c r="K370" i="5"/>
  <c r="L370" i="5"/>
  <c r="H10" i="5"/>
  <c r="G10" i="5"/>
  <c r="L432" i="5"/>
  <c r="K432" i="5"/>
  <c r="L429" i="5"/>
  <c r="K429" i="5"/>
  <c r="L428" i="5"/>
  <c r="K428" i="5"/>
  <c r="L427" i="5"/>
  <c r="K427" i="5"/>
  <c r="L362" i="5"/>
  <c r="K362" i="5"/>
  <c r="L327" i="5"/>
  <c r="K327" i="5"/>
  <c r="L322" i="5"/>
  <c r="K322" i="5"/>
  <c r="L164" i="5"/>
  <c r="K164" i="5"/>
  <c r="L163" i="5"/>
  <c r="K163" i="5"/>
  <c r="L148" i="5"/>
  <c r="K148" i="5"/>
  <c r="L145" i="5"/>
  <c r="K145" i="5"/>
  <c r="L100" i="5"/>
  <c r="K100" i="5"/>
  <c r="L98" i="5"/>
  <c r="K98" i="5"/>
  <c r="L97" i="5"/>
  <c r="K97" i="5"/>
  <c r="L523" i="5"/>
  <c r="K523" i="5"/>
  <c r="H507" i="5"/>
  <c r="I8" i="5"/>
  <c r="K8" i="5" s="1"/>
  <c r="G507" i="5"/>
  <c r="G8" i="5" s="1"/>
  <c r="H505" i="5"/>
  <c r="G505" i="5"/>
  <c r="H508" i="5"/>
  <c r="I9" i="5"/>
  <c r="K9" i="5" s="1"/>
  <c r="G508" i="5"/>
  <c r="G9" i="5" s="1"/>
  <c r="K13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9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6" i="5"/>
  <c r="K147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3" i="5"/>
  <c r="K324" i="5"/>
  <c r="K325" i="5"/>
  <c r="K326" i="5"/>
  <c r="K328" i="5"/>
  <c r="K329" i="5"/>
  <c r="K330" i="5"/>
  <c r="K331" i="5"/>
  <c r="K332" i="5"/>
  <c r="K333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3" i="5"/>
  <c r="K364" i="5"/>
  <c r="K365" i="5"/>
  <c r="K366" i="5"/>
  <c r="K367" i="5"/>
  <c r="K368" i="5"/>
  <c r="K369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30" i="5"/>
  <c r="K431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6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9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6" i="5"/>
  <c r="J147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6" i="5"/>
  <c r="J317" i="5"/>
  <c r="J318" i="5"/>
  <c r="J319" i="5"/>
  <c r="J320" i="5"/>
  <c r="J321" i="5"/>
  <c r="J323" i="5"/>
  <c r="J324" i="5"/>
  <c r="J325" i="5"/>
  <c r="J326" i="5"/>
  <c r="J328" i="5"/>
  <c r="J329" i="5"/>
  <c r="J330" i="5"/>
  <c r="J331" i="5"/>
  <c r="J332" i="5"/>
  <c r="J333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3" i="5"/>
  <c r="J364" i="5"/>
  <c r="J365" i="5"/>
  <c r="J366" i="5"/>
  <c r="J367" i="5"/>
  <c r="J368" i="5"/>
  <c r="J369" i="5"/>
  <c r="J371" i="5"/>
  <c r="J372" i="5"/>
  <c r="J373" i="5"/>
  <c r="J374" i="5"/>
  <c r="J375" i="5"/>
  <c r="J376" i="5"/>
  <c r="J377" i="5"/>
  <c r="J378" i="5"/>
  <c r="J379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30" i="5"/>
  <c r="J433" i="5"/>
  <c r="J434" i="5"/>
  <c r="J435" i="5"/>
  <c r="J436" i="5"/>
  <c r="J437" i="5"/>
  <c r="J438" i="5"/>
  <c r="J439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4" i="5"/>
  <c r="J475" i="5"/>
  <c r="J476" i="5"/>
  <c r="J477" i="5"/>
  <c r="J478" i="5"/>
  <c r="J481" i="5"/>
  <c r="J483" i="5"/>
  <c r="J484" i="5"/>
  <c r="J485" i="5"/>
  <c r="J486" i="5"/>
  <c r="J487" i="5"/>
  <c r="J488" i="5"/>
  <c r="J489" i="5"/>
  <c r="J490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4" i="5"/>
  <c r="J525" i="5"/>
  <c r="J526" i="5"/>
  <c r="J527" i="5"/>
  <c r="J528" i="5"/>
  <c r="J529" i="5"/>
  <c r="J530" i="5"/>
  <c r="J531" i="5"/>
  <c r="J532" i="5"/>
  <c r="J533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6" i="5"/>
  <c r="L12" i="5"/>
  <c r="L13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9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6" i="5"/>
  <c r="L147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3" i="5"/>
  <c r="L324" i="5"/>
  <c r="L325" i="5"/>
  <c r="L326" i="5"/>
  <c r="L328" i="5"/>
  <c r="L329" i="5"/>
  <c r="L330" i="5"/>
  <c r="L331" i="5"/>
  <c r="L332" i="5"/>
  <c r="L333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3" i="5"/>
  <c r="L364" i="5"/>
  <c r="L365" i="5"/>
  <c r="L366" i="5"/>
  <c r="L367" i="5"/>
  <c r="L368" i="5"/>
  <c r="L369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30" i="5"/>
  <c r="L431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6" i="5"/>
  <c r="H8" i="5" l="1"/>
  <c r="L507" i="5"/>
  <c r="H9" i="5"/>
  <c r="L508" i="5"/>
  <c r="L505" i="5"/>
  <c r="J505" i="5"/>
  <c r="L10" i="5"/>
  <c r="J334" i="5"/>
  <c r="K334" i="5"/>
  <c r="L334" i="5"/>
  <c r="L8" i="5"/>
  <c r="J8" i="5"/>
  <c r="L9" i="5"/>
  <c r="J9" i="5"/>
  <c r="K508" i="5"/>
  <c r="J508" i="5"/>
  <c r="K10" i="5" l="1"/>
  <c r="J10" i="5"/>
  <c r="J507" i="5"/>
  <c r="K507" i="5"/>
</calcChain>
</file>

<file path=xl/sharedStrings.xml><?xml version="1.0" encoding="utf-8"?>
<sst xmlns="http://schemas.openxmlformats.org/spreadsheetml/2006/main" count="1143" uniqueCount="483">
  <si>
    <t/>
  </si>
  <si>
    <t>010 - Rolnictwo i łowiectwo</t>
  </si>
  <si>
    <t>01006 - Zarządy melioracji i urządzeń wodnych</t>
  </si>
  <si>
    <t>01008 - Melioracje wodne</t>
  </si>
  <si>
    <t>01031 - Grupy producentów rolnych</t>
  </si>
  <si>
    <t>01041 - Program Rozwoju Obszarów Wiejskich 2007-2013</t>
  </si>
  <si>
    <t>01042 - Wyłączenie z produkcji gruntów rolnych</t>
  </si>
  <si>
    <t>01095 - Pozostała działalność</t>
  </si>
  <si>
    <t>050 - Rybołówstwo i rybactwo</t>
  </si>
  <si>
    <t>05011 - Program Operacyjny Zrównoważony rozwój sektora rybołówstwa i nadbrzeżnych obszarów rybackich 2007-2013</t>
  </si>
  <si>
    <t>150 - Przetwórstwo przemysłowe</t>
  </si>
  <si>
    <t>15011 - Rozwój przedsiębiorczości</t>
  </si>
  <si>
    <t xml:space="preserve">15013 - Rozwój kadr nowoczesnej gospodarki i przedsiębiorczości </t>
  </si>
  <si>
    <t>400 - Wytwarzanie i zaopatrywanie w energię elektryczną, gaz i wodę</t>
  </si>
  <si>
    <t>40095 - Pozostała działalność</t>
  </si>
  <si>
    <t>600 - Transport i łączność</t>
  </si>
  <si>
    <t>60001 - Krajowe pasażerskie przewozy kolejowe</t>
  </si>
  <si>
    <t>60003 - Krajowe pasażerskie przewozy autobusowe</t>
  </si>
  <si>
    <t>60013 - Drogi publiczne wojewódzkie</t>
  </si>
  <si>
    <t>60041 - Infrastruktura portowa</t>
  </si>
  <si>
    <t xml:space="preserve">60052 - Zadania w zakresie telekomunikacji </t>
  </si>
  <si>
    <t>60095 - Pozostała działalność</t>
  </si>
  <si>
    <t>630 - Turystyka</t>
  </si>
  <si>
    <t>63003 - Zadania w zakresie upowszechniania turystyki</t>
  </si>
  <si>
    <t>63095 - Pozostała działalność</t>
  </si>
  <si>
    <t>700 - Gospodarka mieszkaniowa</t>
  </si>
  <si>
    <t>70005 - Gospodarka gruntami i nieruchomościami</t>
  </si>
  <si>
    <t>710 - Działalność usługowa</t>
  </si>
  <si>
    <t>71003 - Biura planowania przestrzennego</t>
  </si>
  <si>
    <t>71004 - Plany zagospodarowania przestrzennego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</si>
  <si>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</si>
  <si>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</si>
  <si>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</si>
  <si>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</si>
  <si>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75017 - Samorządowe sejmiki województw</t>
  </si>
  <si>
    <t>75018 - Urzędy marszałkowskie</t>
  </si>
  <si>
    <t>75058 - Działalność informacyjna i kulturalna prowadzona za granicą</t>
  </si>
  <si>
    <t>75071 - Centrum Rozwoju Zasobów Ludzkich</t>
  </si>
  <si>
    <t>75075 - Promocja jednostek samorządu terytorialnego</t>
  </si>
  <si>
    <t>75095 - Pozostała działalność</t>
  </si>
  <si>
    <t>754 - Bezpieczeństwo publiczne i ochrona przeciwpożarowa</t>
  </si>
  <si>
    <t>75404 - Komendy wojewódzkie Policji</t>
  </si>
  <si>
    <t>75410 - Komendy wojewódzkie Państwowej Straży Pożarnej</t>
  </si>
  <si>
    <t>75412 - Ochotnicze straże pożarne</t>
  </si>
  <si>
    <t>75415 - Zadania ratownictwa górskiego i wodnego</t>
  </si>
  <si>
    <t>75495 - Pozostała działalność</t>
  </si>
  <si>
    <t>757 - Obsługa długu publicznego</t>
  </si>
  <si>
    <t>75702 - Obsługa papierów wartościowych, kredytów i pożyczek jednostek samorządu terytorialnego</t>
  </si>
  <si>
    <t>758 - Różne rozliczenia</t>
  </si>
  <si>
    <t>75818 - Rezerwy ogólne i celowe</t>
  </si>
  <si>
    <t>801 - Oświata i wychowanie</t>
  </si>
  <si>
    <t>80102 - Szkoły podstawowe specjalne</t>
  </si>
  <si>
    <t>80111 - Gimnazja specjalne</t>
  </si>
  <si>
    <t>80120 - Licea ogólnokształcące</t>
  </si>
  <si>
    <t>80130 - Szkoły zawodowe</t>
  </si>
  <si>
    <t>80141 - Zakłady kształcenia nauczycieli</t>
  </si>
  <si>
    <t>80146 - Dokształcanie i doskonalenie nauczycieli</t>
  </si>
  <si>
    <t>80147 - Biblioteki pedagogiczne</t>
  </si>
  <si>
    <t>80195 - Pozostała działalność</t>
  </si>
  <si>
    <t>803 - Szkolnictwo wyższe</t>
  </si>
  <si>
    <t>80395 - Pozostała działalność</t>
  </si>
  <si>
    <t>851 - Ochrona zdrowia</t>
  </si>
  <si>
    <t>85111 - Szpitale ogólne</t>
  </si>
  <si>
    <t>85117 - Zakłady opiekuńczo-lecznicze i pielęgnacyjno-opiekuńcze</t>
  </si>
  <si>
    <t>85118 - Szpitale uzdrowiskowe</t>
  </si>
  <si>
    <t>85121 - Lecznictwo ambulatoryjne</t>
  </si>
  <si>
    <t>85141 - Ratownictwo medyczne</t>
  </si>
  <si>
    <t>85148 - Medycyna pracy</t>
  </si>
  <si>
    <t>85149 - Programy polityki zdrowotnej</t>
  </si>
  <si>
    <t>85152 - Zapobieganie i zwalczanie AIDS</t>
  </si>
  <si>
    <t>85153 - Zwalczanie narkomanii</t>
  </si>
  <si>
    <t>85154 - Przeciwdziałanie alkoholizmowi</t>
  </si>
  <si>
    <t>85156 - Składki na ubezpieczenie zdrowotne oraz świadczenia dla osób nieobjętych obowiązkiem ubezpieczenia zdrowotnego</t>
  </si>
  <si>
    <t>85195 - Pozostała działalność</t>
  </si>
  <si>
    <t>852 - Pomoc społeczna</t>
  </si>
  <si>
    <t>85205 - Zadania w zakresie przeciwdziałania przemocy w rodzinie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</si>
  <si>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</si>
  <si>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</si>
  <si>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85226 - Ośrodki adopcyjno-opiekuńcze</t>
  </si>
  <si>
    <t>853 - Pozostałe zadania w zakresie polityki społecznej</t>
  </si>
  <si>
    <t>85311 - Rehabilitacja zawodowa i społeczna osób niepełnosprawnych</t>
  </si>
  <si>
    <t>85325 - Fundusz Gwarantowanych Świadczeń Pracowniczych</t>
  </si>
  <si>
    <t>85332 - Wojewódzkie urzędy pracy</t>
  </si>
  <si>
    <t>85395 - Pozostała działalność</t>
  </si>
  <si>
    <t>854 - Edukacyjna opieka wychowawcza</t>
  </si>
  <si>
    <t>85407 - Placówki wychowania pozaszkolnego</t>
  </si>
  <si>
    <t>85410 - Internaty i bursy szkolne</t>
  </si>
  <si>
    <t>85415 - Pomoc materialna dla uczniów</t>
  </si>
  <si>
    <t>85446 - Dokształcanie i doskonalenie nauczycieli</t>
  </si>
  <si>
    <t>85495 - Pozostała działalność</t>
  </si>
  <si>
    <t>900 - Gospodarka komunalna i ochrona środowiska</t>
  </si>
  <si>
    <t>90001 - Gospodarka ściekowa i ochrona wód</t>
  </si>
  <si>
    <t>90002 - Gospodarka odpadami</t>
  </si>
  <si>
    <t>90005 - Ochrona powietrza atmosferycznego i klimatu</t>
  </si>
  <si>
    <t>90008 - Ochrona różnorodności biologicznej i krajobrazu</t>
  </si>
  <si>
    <t>90020 - Wpływy i wydatki związane z gromadzeniem środków z opłat produktowych</t>
  </si>
  <si>
    <t>90095 - Pozostała działalność</t>
  </si>
  <si>
    <t>921 - Kultura i ochrona dziedzictwa narodowego</t>
  </si>
  <si>
    <t>92105 - Pozostałe zadania w zakresie kultury</t>
  </si>
  <si>
    <t>92106 - Teatry</t>
  </si>
  <si>
    <t>92108 - Filharmonie, orkiestry, chóry i kapele</t>
  </si>
  <si>
    <t>92109 - Domy i ośrodki kultury, świetlice i kluby</t>
  </si>
  <si>
    <t>92116 - Biblioteki</t>
  </si>
  <si>
    <t>92118 - Muzea</t>
  </si>
  <si>
    <t>92119 - Ośrodki ochrony i dokumentacji zabytków</t>
  </si>
  <si>
    <t>92120 - Ochrona zabytków i opieka nad zabytkami</t>
  </si>
  <si>
    <t>92195 - Pozostała działalność</t>
  </si>
  <si>
    <t>925 - Ogrody botaniczne i zoologiczne oraz naturalne obszary i obiekty chronionej przyrody</t>
  </si>
  <si>
    <t>92502 - Parki krajobrazowe</t>
  </si>
  <si>
    <t>926 - Kultura fizyczna</t>
  </si>
  <si>
    <t>92605 - Zadania w zakresie kultury fizycznej</t>
  </si>
  <si>
    <t>92695 - Pozostała działalność</t>
  </si>
  <si>
    <t>01078 - Usuwanie skutków klęsk żywiołowych</t>
  </si>
  <si>
    <t xml:space="preserve">71005 - Prace geologiczne (nieinwestycyjne) </t>
  </si>
  <si>
    <t>90024 - Wpływy i wydatki związane z wprowadzeniem do obrotu baterii i akumulatorów</t>
  </si>
  <si>
    <t>Wydatki bieżące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</si>
  <si>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</si>
  <si>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</si>
  <si>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</si>
  <si>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Zakupy inwestycyjne jednostek budżetowych</t>
  </si>
  <si>
    <t>WPF - Zbiornik retencyjny na rzece Dzierżęcince</t>
  </si>
  <si>
    <t>Zabezpieczenie przeciwpowodziowe Szczecina, Polic i terenów przyległych do jeziora Dąbie i Zalewu Szczecińskiego - Wyspa Pucka</t>
  </si>
  <si>
    <t>Zabezpieczenie przeciwpowodziowe Szczecina, Polic i terenów przyległych do jeziora Dąbie i Zalewu Szczecińskiego - wał Dąbie - Inoujście</t>
  </si>
  <si>
    <t>Zabezpieczenie przeciwpowodziowe zlewni jeziora Jamno - przywrócenie parametrów technicznych wałów przeciwpowodziowych na południowym brzegu jeziora Jamno</t>
  </si>
  <si>
    <t>Śluza - budowa kanału łączącego jezioro Jamno z morzem Bałtyckim</t>
  </si>
  <si>
    <t>Przybiernowski Bór Bagienny - wykonanie budowli piętrzących na rowach</t>
  </si>
  <si>
    <t>WPF - Poprawa warunków przepływu wody w obrębie m. Darłowo wraz z zabezpieczeniem przeciwpowodziowym m. i gm. Darłowo</t>
  </si>
  <si>
    <t>Regulacja stosunków wodnych</t>
  </si>
  <si>
    <t xml:space="preserve">WPF - PROW - Działanie 125, Schemat II </t>
  </si>
  <si>
    <t>WPF - Zabezpieczenie przeciwpowodziowe doliny rzeki Regi ze szczególnym uwzględnieniem miasta Trzebiatów w ramach Programu Operacyjnego Infrastruktura i Środowisko</t>
  </si>
  <si>
    <t>WPF - Zabezpieczenie przeciwpowodziowe doliny rzeki Parsęty poniżej m. Osówko w tym m. Kołobrzegu Karlina i Białogardu</t>
  </si>
  <si>
    <t>WPF - Budowa niebieskiego korytarza ekologicznego wzdłuż doliny rzeki Iny i jej dopływów w ramach Instrumentu Finansowego LIFE+</t>
  </si>
  <si>
    <t>WPF - Budowa niebieskiego korytarza ekologicznego wzdłuż doliny rzeki Regi i jej dopływów w ramach Instrumentu Finansowego LIFE+</t>
  </si>
  <si>
    <t>Modernizacja i odbudowa brzegów morskich, ochrona mierzei Jamneńskiej - etap I, w ramach POiIŚ</t>
  </si>
  <si>
    <t>Pozostałe zadania z zakresu rolnictwa</t>
  </si>
  <si>
    <t>WPF - PROW 2007-2013 - Pomoc Techniczna w ramach Schematu I, II, III</t>
  </si>
  <si>
    <t>WPF - Pomoc Techniczna PROW 2007-2013, Schemat I, II i III - zakupy inwestycyjne</t>
  </si>
  <si>
    <t>Pozostałe zadania w zakresie ochrony gruntów rolnych</t>
  </si>
  <si>
    <t>Kary i odszkodowania wypłacane na rzecz osób prawnych</t>
  </si>
  <si>
    <t>Koszty związane z postępowaniami sądowymi i egzekucyjnymi</t>
  </si>
  <si>
    <t>Ochrona gruntów rolnych</t>
  </si>
  <si>
    <t>Zadania z zakresu rolnictwa ekologicznego</t>
  </si>
  <si>
    <t>Pozostałe zadania z zakresu łowiectwa</t>
  </si>
  <si>
    <t>Pozostałe wydatki związane z realizacją zadań WPROW</t>
  </si>
  <si>
    <t>WPF - Pomoc Techniczna Programu Operacyjnego "Zrównoważony rozwój sektora rybołówstwa i nadbrzeżnych obszarów rybackich 2007-2013" - Oś 5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</si>
  <si>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</si>
  <si>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</si>
  <si>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</si>
  <si>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Zachodniopomorskie Centrum Obsługi Inwestorów i Eksporterów</t>
  </si>
  <si>
    <t>Oś I RPO</t>
  </si>
  <si>
    <t>WPF - Sieć Centrów Obsługi Inwestorów i Eksporterów w ramach PO Innowacyjna Gospodarka, Priorytet VI, Działanie 6.2, Poddziałanie 6.2.1</t>
  </si>
  <si>
    <t>WPF - Wzrost atrakcyjności inwestycyjnej Województwa Zachodniopomorskiego - Promocja walorów inwestycyjnych WZ - etap I i II  w ramach RPO WZ</t>
  </si>
  <si>
    <t>WPF - Misje eksportowe - etap I, II, III, IV, V w ramach RPO WZ</t>
  </si>
  <si>
    <t>WPF - Projekt pn. "Bałtyckie Centrum Badawczo - Wdrożeniowe Gospodarki Morskiej" w ramach RPO WZ</t>
  </si>
  <si>
    <t>Zadania w zakresie rozwoju przedsiębiorczości</t>
  </si>
  <si>
    <t>Finansowanie wydatków niekwalifikowanych w ramach ZPORR realizowanych przez ZARR w Szczecinie</t>
  </si>
  <si>
    <t>Zwrot dotacji wraz  z odsetkami i pozostałymi kosztami</t>
  </si>
  <si>
    <t>Dotacje inwestycyjne w ramach  Osi  I  RPO</t>
  </si>
  <si>
    <t>Objęcie akcji Koszalińskiej Agencji Rozwoju Regionalnego S.A.</t>
  </si>
  <si>
    <t>Zwrot dotacji i płatności inwestycyjnych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</si>
  <si>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</si>
  <si>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</si>
  <si>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</si>
  <si>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</si>
  <si>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WPF - Projekt pn. "Inwestycja w wiedzę motorem rozwoju innowacyjności w regionie - III edycja" w ramach Działania 8.2 PO KL</t>
  </si>
  <si>
    <t>Upowszechnianie oraz promocja zagadnień energetycznych poprzez dostarczanie wiedzy na temat racjonalnego wykorzystania energii i odnawialnych źródeł energii</t>
  </si>
  <si>
    <t>Program rozwoju sektora energetycznego w Województwie Zachodniopomorskim do 2015 r. z częścią prognostyczną do 2030 r. i z prognozą oddziaływania na środowisko</t>
  </si>
  <si>
    <t>Scenteralizowany zakup energii</t>
  </si>
  <si>
    <t>Dotacje inwestycyjne w ramach  Osi  IV  RPO</t>
  </si>
  <si>
    <t>Dofinansowanie kolejowych przewozów pasażerskich</t>
  </si>
  <si>
    <t>Opracowanie planu transportowego Województwa Zachodniopomorskiego</t>
  </si>
  <si>
    <t>Studium wykonalności na zakup elektrycznych zespołów trakcyjnych</t>
  </si>
  <si>
    <t>Studium wykonalności modernizacji kolejowego taboru pasażerskiego o napędzie elektrycznym</t>
  </si>
  <si>
    <t>Inne zadania z zakresu transportu, w tym kolejowego</t>
  </si>
  <si>
    <t>Naprawy rewizyjne pojazdu szynowego</t>
  </si>
  <si>
    <t>Podatek VAT od zakupionego taboru kolejowego</t>
  </si>
  <si>
    <t>Naprawa pojazdów szynowych w zakresie nie objętym ubezpieczeniem casco</t>
  </si>
  <si>
    <t>Ubezpieczenie taboru kolejowego</t>
  </si>
  <si>
    <t>Usługi telekomunikacyjne dla pojazdów szynowych Województwa</t>
  </si>
  <si>
    <t>Podatek VAT od dzierżawy szynobusów</t>
  </si>
  <si>
    <t>Zakup i montaż systemu WiFi w pojazdach szynowych Województwa</t>
  </si>
  <si>
    <t>Podatek VAT od modernizacji taboru kolejowego</t>
  </si>
  <si>
    <t>WPF - Zakup taboru kolejowego do przewozów regionalnych</t>
  </si>
  <si>
    <t>WPF - Zakup elektrycznych zespołów trakcyjnych w ramach POIiŚ</t>
  </si>
  <si>
    <t>WPF -Modernizacja kolejowego taboru pasażerskiego o napędzie elektrycznym</t>
  </si>
  <si>
    <t>Zwroty dotacji  wraz odsetkami i pozostałymi kosztami</t>
  </si>
  <si>
    <t xml:space="preserve">Bieżące utrzymanie Zachodniopomorskiego Zarządu Dróg Wojewódzkich w Koszalinie </t>
  </si>
  <si>
    <t>Bieżące utrzymanie dróg</t>
  </si>
  <si>
    <t>Zimowe utrzymanie dróg</t>
  </si>
  <si>
    <t>Obsługa i utrzymanie mostów zwodzonych i mostu granicznego</t>
  </si>
  <si>
    <t>Bieżące utrzymanie obiektów inżynierskich</t>
  </si>
  <si>
    <t>Przebudowa dróg (ZZDW w Koszalinie)</t>
  </si>
  <si>
    <t>Przebudowa mostów (ZZDW w Koszalinie)</t>
  </si>
  <si>
    <t>Bezpieczeństwo Ruchu Drogowego (ZZDW w Koszalinie)</t>
  </si>
  <si>
    <t>WPF - Dokumentacje techniczne na zadania drogowe</t>
  </si>
  <si>
    <t>Przebudowa zaplecza (ZZDW w Koszalinie)</t>
  </si>
  <si>
    <t>WPF - Przebudowa i rozbudowa przejścia drogowego przez m. Tanowo w ciągu drogi nr 115</t>
  </si>
  <si>
    <t>WPF - Przebudowa i rozbudowa przejścia drogowego przez m. Gryfino w ciągu drogi nr 120</t>
  </si>
  <si>
    <t>WPF - Przebudowa dróg wojewódzkich</t>
  </si>
  <si>
    <t>WPF - Monitoring i analizy porealizacyjne inwestycji</t>
  </si>
  <si>
    <t xml:space="preserve">Wykup gruntów pod inwestycje drogowe </t>
  </si>
  <si>
    <t>Zakup sprzętu niezbędnego w pracach budowalnych i modernizacyjnych na drogach wojewódzkich</t>
  </si>
  <si>
    <t>Zakup nieruchomości pod obwód drogowy w Bobolicach</t>
  </si>
  <si>
    <t>WPF - Wypłata odszkodowań za nieruchomości pod planowane inwestycje drogowe</t>
  </si>
  <si>
    <t>WPF - Przebudowa drogi woj. nr 110 na odcinku Cerkwica - Lędzin</t>
  </si>
  <si>
    <t>WPF - Budowa obejścia m. Goleniów w ciągu drogi woj. nr 113</t>
  </si>
  <si>
    <t>WPF - Budowa obejścia m. Trzebiatów w ciągu drogi woj. nr 102</t>
  </si>
  <si>
    <t>WPF - Przebudowa drogi woj. Nr 156 na odc. Mostowo - Barlinek</t>
  </si>
  <si>
    <t>WPF - Przebudowa drogi woj. Nr 203 na odc. Koszalin - Iwięcino</t>
  </si>
  <si>
    <t>WPF - Przebudowa przejścia przez m. Kołobrzeg w ciągu drogi woj. Nr 102</t>
  </si>
  <si>
    <t>WPF - Przebudowa drogi woj. Nr 163 na odc. Czaplinek - Wałcz</t>
  </si>
  <si>
    <t>WPF - Przebudowa drogi woj. Nr 107 na odc. Dziwnówek - Kamień Pomorski</t>
  </si>
  <si>
    <t>WPF - Przebudowa drogi woj. Nr 203 na odc. Iwięcino - Darłowo</t>
  </si>
  <si>
    <t>WPF - Przebudowa drogi wojewódzkiej Nr 205 na odcinku Krupy - Sławno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</si>
  <si>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</si>
  <si>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</si>
  <si>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</si>
  <si>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</si>
  <si>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</si>
  <si>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 Trzebiatów</t>
  </si>
  <si>
    <t>WPF - Przebudowa drogi wojewódzkiej Nr 167 na odcinku Koszalin - droga 168</t>
  </si>
  <si>
    <t>WPF - Rozbudowa przejścia drogowego przez m. Żarczyn w ciągu drogi nr 122</t>
  </si>
  <si>
    <t>WPF - Przebudowa i rozbudowa przejścia drogowego przez m. Krzywin w ciągu drogi nr 122</t>
  </si>
  <si>
    <t>WPF - Budowa obejścia m. Choszczno w ciągu drogi woj. nr 151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</si>
  <si>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</si>
  <si>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</si>
  <si>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</si>
  <si>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>Zwroty dotacji i płatności inwestycyjnych</t>
  </si>
  <si>
    <t xml:space="preserve">Program wojewódzki pn. "Strategia Rozwoju Gospodarki Morskiej w Województwie Zachodniopomorskim" </t>
  </si>
  <si>
    <t>Przeciwdziałanie wykluczeniu cyfrowemu</t>
  </si>
  <si>
    <t>WPF - Projekt pn. "e-Administracja i e-Turystyka w województwie zachodniopomorskim" w ramach RPO WZ działanie 3.2.</t>
  </si>
  <si>
    <t>Środkowoeuropejski Korytarz Transportowy (CETC) - badania, analizy merytoryczne, prowadzenie i obsługa organizacyjna Sekretariatu Technicznego</t>
  </si>
  <si>
    <t>Opracowanie analizy dotyczącej powołania spółki kolejowej</t>
  </si>
  <si>
    <t>Espertyzy do zachodniego drogowego obejścia m. Szczecina</t>
  </si>
  <si>
    <t>Koszty postępowania sądowego i prokuratorskiego</t>
  </si>
  <si>
    <t>Wydawanie zaświadczeń ADR</t>
  </si>
  <si>
    <t>Udział w Stowarzyszeniu Gmin, Powiatów i Województw "Droga S11"</t>
  </si>
  <si>
    <t>Rozpatrywanie skarg dot. badań psychologicznych i lekarskich kierowców</t>
  </si>
  <si>
    <t>WPF - Objęcie nowych udziałów w Spółce z o.o. "Port Lotniczy Szczecin-Goleniów"</t>
  </si>
  <si>
    <t>Promocja turystyki oraz działania związane z rozwojem markowych produktów turystycznych</t>
  </si>
  <si>
    <t>Zachodniopomorska Regionalna Organizacja Turystyczna</t>
  </si>
  <si>
    <t>WPF - Projekt pn."Rewitalizacja Europejskiego Szlaku Kulturowego na obszarze Południowego Bałtyku - Pomorska Droga Św. Jakuba" w ramach Współpracy Transgranicznej Południowy Bałtyk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</si>
  <si>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</si>
  <si>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</t>
  </si>
  <si>
    <t>WPF - Projekt pn. "Zachodniopomorskie - Morze Przygody. Promocja turystyczna Województwa Zachodniopomorskiego i Szczecińskiego Obszaru Metropolitarnego"  w ramach RPO</t>
  </si>
  <si>
    <t>WPF - Projekt pn."Pomorze Zachodnie - wszystko czego potrzebujesz. Promocja turystyczna Województwa Zachodniopomorskiego"</t>
  </si>
  <si>
    <t>WPF - Projekt pn. "Zachodniopomorskie - Morze Przygody. Promocja turystyczna Województwa Zachodniopomorskiego i Szczecińskiego Obszaru Metropolitarnego"  w ramach RPO - zakupy inwestycyjne</t>
  </si>
  <si>
    <t>WPF - Projekt "Rewitalizacja Europejskiego Szlaku Kulturowego na obszarze Południowego Bałtyku - Pomorska Droga Św. Jakuba" w ramach Współpracy Transgranicznej Południowy Bałtyk - zakupy inwestycyjne</t>
  </si>
  <si>
    <t>Promocja potencjału turystycznego Województwa Zachodniopomorskiego na rynku krajowym i zagranicznym</t>
  </si>
  <si>
    <t>Wydatki związane z turystyką</t>
  </si>
  <si>
    <t xml:space="preserve">Dotacje inwestycyjne w ramach  Osi  V  RPO </t>
  </si>
  <si>
    <t>Administrowanie i zarządzanie nieruchomościami użytkowymi należącymi do zasobu Województwa</t>
  </si>
  <si>
    <t>Remonty w wojewódzkim zasobie nieruchomości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</si>
  <si>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</si>
  <si>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</si>
  <si>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</si>
  <si>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 xml:space="preserve">Regulowanie stanu prawnego nieruchomości należących do zasobu Województwa, w szczególności nieruchomości będących w zarządzie jednostek </t>
  </si>
  <si>
    <t>Wykonanie termomodernizacji przybudówki oraz łącznika budynku położonego w Szczecinie przy ul. Szafera 10</t>
  </si>
  <si>
    <t>Działania dotyczące możliwości zabudowy działki przy ul. Starzyńskiego w Szczecinie</t>
  </si>
  <si>
    <t>WPF - Gospodarowanie nieruchomościami należącymi do zasobu Województwa Zachodniopomorskiego</t>
  </si>
  <si>
    <t>WPF - Projekt pn."Partnerstwo miejsko-wiejskie w obszarach metropolitalnych - URMA" w ramach programu INTERREG IVC</t>
  </si>
  <si>
    <t>Bieżące utrzymanie Regionalnego Biura Gospodarki Przestrzennej Województwa Zachodniopomorskiego w Szczecinie</t>
  </si>
  <si>
    <t>Pozostałe zadania z zakresu zagospodarowania przestrzennego województwa</t>
  </si>
  <si>
    <t>Wojewódzka Komisja Urbanistyczno-Architektoniczna</t>
  </si>
  <si>
    <t>Zakupy inwestycyjne Urzędu Marszałkowskiego</t>
  </si>
  <si>
    <t xml:space="preserve">Zlecanie wykonania i udostępnianie map topograficznych i tematycznych opracowań numerycznych, prowadzenie wojewódzkich baz danych oraz standardowych opracowań kartograficznych </t>
  </si>
  <si>
    <t>Monitoring Strategii Rozwoju Województwa Zachodniopomorskiego</t>
  </si>
  <si>
    <t>Pozostałe zadania w zakresie rozwoju regionalnego</t>
  </si>
  <si>
    <t>Diagnoza i strategia do porozumienia "Polska Zachodnia"</t>
  </si>
  <si>
    <t>Regionalny Program Operacyjny Województwa Zachodniopomorskiego na lata 2012-2020</t>
  </si>
  <si>
    <t xml:space="preserve">Wynagrodzenia osobowe pracowników oraz dodatkowe wynagrodzenie roczne  </t>
  </si>
  <si>
    <t xml:space="preserve">Pochodne od wynagrodzeń  </t>
  </si>
  <si>
    <t>Dofinansowanie zadań zleconych z zakresu administracji rządowej</t>
  </si>
  <si>
    <t>Kontrola podmiotów wykonujących badania psychologiczne kierowców - dofinansowanie zadań zleconych</t>
  </si>
  <si>
    <t>Realizacja ustawy o usługach turystycznych</t>
  </si>
  <si>
    <t>Diety radnych Sejmiku Województwa</t>
  </si>
  <si>
    <t>Obsługa Sejmiku</t>
  </si>
  <si>
    <t>Obsługa posiedzeń komisji i klubów oraz reprezentacja Semiku</t>
  </si>
  <si>
    <t>WPF - Oś VIII, Pomoc techniczna RPO</t>
  </si>
  <si>
    <t>WPF - Główny Punkt Informacyjny Funduszy Europejskich (GPI) przy ul. Kuśnierskiej</t>
  </si>
  <si>
    <t>WPF - Pomoc Techniczna w ramach Programu EWT INTERREG IVA</t>
  </si>
  <si>
    <t xml:space="preserve">Zakładowy fundusz świadczeń socjalnych  </t>
  </si>
  <si>
    <t>Dofinansowanie nauki, szkolenia i służba przygotowawcza</t>
  </si>
  <si>
    <t>Bieżąca organizacja pracy Urzędu</t>
  </si>
  <si>
    <t>Bieżące utrzymanie siedzib Urzędu</t>
  </si>
  <si>
    <t>Wydatki bieżące na utrzymanie Urzędu w zakresie infrastruktury informatycznej</t>
  </si>
  <si>
    <t xml:space="preserve">Wpłaty na PFRON  </t>
  </si>
  <si>
    <t xml:space="preserve">Koszty postępowania sądowego i prokuratorskiego  </t>
  </si>
  <si>
    <t>Obsługa Regionalnego Programu Operacyjnego 2007-2013</t>
  </si>
  <si>
    <t>Obsługa Wieloosobowego Stanowiska do Spraw  EWT</t>
  </si>
  <si>
    <t>Zakupy inwestycyjne Urzędu Marszałkowskiego w zakresie infrastruktury informatycznej</t>
  </si>
  <si>
    <t>WPF - Zakupy inwestycyjne w ramach Osi VIII - Pomoc techniczna RPO</t>
  </si>
  <si>
    <t>Bieżąca działalność i  utrzymanie Biura Regionalnego Województwa Zachodniopomorskiego w Brukseli</t>
  </si>
  <si>
    <t>WPF - Projekt pn. "Koordynacja na rzecz aktywnej Integracji" w ramach Działania 1.2, Priorytetu I PO KL</t>
  </si>
  <si>
    <t>Promocja województwa w zakresie rolnictwa (targi i konkursy)</t>
  </si>
  <si>
    <t>Promocja województwa i kreowanie marki regionu</t>
  </si>
  <si>
    <t>Działania i zakupy promocyjne Sejmiku Województwa</t>
  </si>
  <si>
    <t>Kształtowanie pozytywnego wizerunku Województwa w mediach</t>
  </si>
  <si>
    <t>Współpraca z Niemcami</t>
  </si>
  <si>
    <t>Współpraca z Francją</t>
  </si>
  <si>
    <t>Współpraca ze Skandynawią</t>
  </si>
  <si>
    <t>Współpraca z samorządami, związkami i innymi podmiotami</t>
  </si>
  <si>
    <t>Współpraca Subregionalna Państw Morza Bałtyckiego (BSSSC)</t>
  </si>
  <si>
    <t>Pielęgnowanie polskości, wzmacnianie tożsamości regionalnej, organizacja konferencji i uroczystości patriotycznych</t>
  </si>
  <si>
    <t>Współpraca  z organizacjami kombatanckimi działającymi na terenia województwa</t>
  </si>
  <si>
    <t>Realizacja zadań z zakresu równego traktowania</t>
  </si>
  <si>
    <t>WPF - Projekt pn. "Higiena i bezpieczeństwo żywności w regionie Morza Bałtyckiego - Focus on Food w ramach  Programu Współpracy Transgranicznej Południowy Bałtyk"</t>
  </si>
  <si>
    <t>Projekt pn. "Przełomy Pomorza Zachodniego - historia oraz współczesność stosunków polsko - niemieckich" w ramach Interreg IV A</t>
  </si>
  <si>
    <t>Współpraca z organizacjami pozarządowymi</t>
  </si>
  <si>
    <t>Pozostałe zadania w zakresie współpracy międzynarodowej</t>
  </si>
  <si>
    <t>Wspieranie działań z zakresu bezpieczeństwa publicznego</t>
  </si>
  <si>
    <t>Realizacja zadań związanych z obronnością państwa</t>
  </si>
  <si>
    <t>Odsetki od kredytów i pożyczek</t>
  </si>
  <si>
    <t>Rezerwa ogólna</t>
  </si>
  <si>
    <t>Rezerwa celowa na działania restrukturyzacyjne w wojewódzkich jednostkach ochrony zdrowia</t>
  </si>
  <si>
    <t>Rezerwa celowa na zimowe utrzymanie dróg</t>
  </si>
  <si>
    <t>Rezerwa celowa dla Muzeum Narodowego w Szczecinie na wydatki bieżące związane z realizacją projektu Centrum Dialogu "Przełomy" oraz organizację konkursu na projekt koncepcji  plastyczno - przestrzennej wystawy</t>
  </si>
  <si>
    <t>Rezerwa celowa na zwiększenie dotacji podmiotowych dla instytucji kultury</t>
  </si>
  <si>
    <t>Rezerwa celowa na współfinansowanie projektów realizowanych ze środków pochodzących z budżetu UE</t>
  </si>
  <si>
    <t>Rezerwa celowa na zadania z zakresu zarządzania kryzysowego</t>
  </si>
  <si>
    <t>Rezerwa celowa na pokrycie wkładów własnych do zadań dofinansowywanych w ramach programu "Biblioteka+"</t>
  </si>
  <si>
    <t xml:space="preserve">Rezerwa celowa na wkłady własne do projektów inwestycyjnych, finansowanie lub dofinansowanie wydatków inwestycyjnych realizowanych przez instytucje kultury oraz zakup dzieł sztuki związanych m.in. z historią i kulturą Pomorza  Zachodniego. </t>
  </si>
  <si>
    <t>Rezerwa celowa na cyfryzację kin w województwie zachodniopomorskim</t>
  </si>
  <si>
    <t>Świadczenia z zakresu pomocy zdrowotnej dla nauczycieli (wynikające z Karty Nauczyciela)</t>
  </si>
  <si>
    <t>Działalność dydaktyczna w szkole podstawowej specjalnej</t>
  </si>
  <si>
    <t>Działalność dydaktyczna w publicznym gimnazjum specjalnym</t>
  </si>
  <si>
    <t>Działalność dydaktyczna i wychowawcza I Liceum Ogólnokształcącego w Białym Borze</t>
  </si>
  <si>
    <t>Działalność dydaktyczna i wychowawcza ZSM w Świnoujściu</t>
  </si>
  <si>
    <t>Świadczenie z zakresu pomocy zdrowotnej dla nauczycieli (wynikające z Karty Nauczyciela)</t>
  </si>
  <si>
    <t>Działalność dydaktyczna i wychowawcza WZSP/ZCKZiU w Szczecinie</t>
  </si>
  <si>
    <t>Modernizacja boiska szkolnego i zagospodarowania terenu wokół przy Zespole Szkół Medycznych w Świnoujściu</t>
  </si>
  <si>
    <t>Wykonanie projektu budowlanego modernizacji budynku ZCKZiU w Szczecinie przy ul. Broniewskiego 15-17 wraz z zagospodarowaniem terenu</t>
  </si>
  <si>
    <t>Działalność dydaktyczna i wychowawcza kolegium nauczycielskiego</t>
  </si>
  <si>
    <t>WPF - Projekt pn. "Znaczenie nowoczesnych technologii w motywowaniu dorosłych z terenów defaworyzowanych do uczenia się"</t>
  </si>
  <si>
    <t>Doskonalenie zawodowe nauczycieli</t>
  </si>
  <si>
    <t>Działalność placówek dokształcania i doskonalenia nauczycieli</t>
  </si>
  <si>
    <t>Projekty edukacyjne wspierające realizację podstawowych kierunków polityki oświatowej państwa</t>
  </si>
  <si>
    <t>Gromadzenie i udostępnianie zbiorów biblioteki pedagogicznej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</si>
  <si>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</si>
  <si>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</si>
  <si>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Projekt pn."Living Green" w ramach Programu "Młodzież w działaniu", Akcja 1.1 - Wymiany młodzieży</t>
  </si>
  <si>
    <t>Bieżąca obsługa zadań oświatowych</t>
  </si>
  <si>
    <t>Nagrody Marszałka z okazji Dnia Edukacji Narodowej</t>
  </si>
  <si>
    <t>Współorganizacja konkursów przedmiotowych</t>
  </si>
  <si>
    <t>Wspieranie nauczania języka polskiego w szkołach położonych na terenie Brandenburgii oraz Meklemburgii Pomorza Przedniego</t>
  </si>
  <si>
    <t>Zachodniopomorski Konkurs Wiedzy o Samorządzie Terytorialnym i Regionie</t>
  </si>
  <si>
    <t>Współpraca Sekretariatu ds. Młodzieży Województwa Zachodniopomorskiego z młodzieżą oraz z pracownikami młodzieżowymi</t>
  </si>
  <si>
    <t>Dotacja celowa dla Państwowej Wyższej Szkoły Zawodowej w Wałczu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</si>
  <si>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</si>
  <si>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</si>
  <si>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</si>
  <si>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Koszty zabezpieczenia technicznego obiektów i placu budowy inwestycji - Szpital Wojewódzki Koszalin ul. Leśna 9.</t>
  </si>
  <si>
    <t>Dotacje celowe dla placówek ochrony zdrowia na prace modernizacyjne i zakup sprzętu medycznego</t>
  </si>
  <si>
    <t>WPF - Centrum Zabiegowe z zapleczem łóżkowym w Szpitalu Wojewódzkim w Szczecinie</t>
  </si>
  <si>
    <t>WPF- Rozbudowa cz. środkowej budynku głównego wraz z dostosowaniem oddziałów chirurgicznych do wymogów fachowo-sanitarnych w Specjalistycznym Szpitalu im. A. Sokołowskiego w Szczecinie - Zdunowie</t>
  </si>
  <si>
    <t>WPF - Rozbudowa Szpitala Dziecięcego SPSZOZ "Zdroje" - utworzenie Zachodniopomorskiego Centrum Opieki Nad Kobietą i Dzieckiem</t>
  </si>
  <si>
    <t>Koszty likwidacji wojewódzkich zakładów opieki zdrowotnej</t>
  </si>
  <si>
    <t>Zakup usług zdrowotnych w zakresie medycyny pracy</t>
  </si>
  <si>
    <t>Dotacje podmiotowe dla placówek ochrony zdrowia na realizację wojewódzkich programów zdrowotnych</t>
  </si>
  <si>
    <t>Programy polityki zdrowotnej</t>
  </si>
  <si>
    <t>Wojewódzki Program Przeciwdziałania Uzależnieniom</t>
  </si>
  <si>
    <t>Dotacje celowe dla placówek ochrony zdrowia na zadania wynikające z Wojewódzkiego Programu Przeciwdziałania Uzależnieniom</t>
  </si>
  <si>
    <t>Finansowanie pomocy zdrowotnej dla uczniów, którzy nie podlegają obowiązkowi ubezpieczenia zdrowotnego z innych tytułów</t>
  </si>
  <si>
    <t>Działania na rzecz profilaktyki i promocji zdrowia psychicznego</t>
  </si>
  <si>
    <t>Inne zadania z zakresu ochrony zdrowia</t>
  </si>
  <si>
    <t>Rekompensaty dla członków Rad Społecznych zakładów opieki zdrowotnej</t>
  </si>
  <si>
    <t>Dotacje inwestycyjne w ramach  Osi  VII  RPO</t>
  </si>
  <si>
    <t>Wojewódzki Program Przeciwdziałania Przemocy w Rodzinie</t>
  </si>
  <si>
    <t>Realizacja zadań publicznych poza konkursem ofert</t>
  </si>
  <si>
    <t>Zadania w zakresie polityki społecznej</t>
  </si>
  <si>
    <t>Ośrodki adopcyjne</t>
  </si>
  <si>
    <t>Dotacja celowa na współfinansowanie kosztów działania zakładów aktywności zawodowej</t>
  </si>
  <si>
    <t>Realizacja zadań Funduszu Gwarantowanych Świadczeń Pracowniczych</t>
  </si>
  <si>
    <t>WPF - Priorytet X Pomoc Techniczna w ramach PO Kapitał Ludzki</t>
  </si>
  <si>
    <t>WPF - Priorytet X Pomoc Techniczna w ramach PO Kapitał Ludzki - środki w ramach ROEFS</t>
  </si>
  <si>
    <t>Bieżące utrzymanie i działalność Wojewódzkiego Urzędu Pracy w Szczecinie</t>
  </si>
  <si>
    <t>WPF - Wydatki inwestycyjne w ramach Priorytetu X Pomoc Techniczna PO Kapitał Ludzki</t>
  </si>
  <si>
    <t>Priorytet VII, Działanie 7.1 w ramach PO Kapitał Ludzki</t>
  </si>
  <si>
    <t>Priorytet VI, Działanie 6.1 w ramach PO Kapitał Ludzki</t>
  </si>
  <si>
    <t>Priorytet VI, Działanie 6.3 w ramach PO Kapitał Ludzki</t>
  </si>
  <si>
    <t>Priorytet VII, Działanie 7.2 w ramach PO Kapitał Ludzki</t>
  </si>
  <si>
    <t>Priorytet VII, Działanie 7.3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</si>
  <si>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</si>
  <si>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</si>
  <si>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</si>
  <si>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</si>
  <si>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</si>
  <si>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WPF - Projekt pn. "Zachodniopomorskie talenty - regionalny system stypendialny" w ramach Działania 9.1 PO KL</t>
  </si>
  <si>
    <t>WPF - Projekt pn. "Piramida Kompetencji" w ramach działania 6.1 PO KL</t>
  </si>
  <si>
    <t>Prioryet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</si>
  <si>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</si>
  <si>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</si>
  <si>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</si>
  <si>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w ramach Działania 9.1 PO KL</t>
  </si>
  <si>
    <t>Edukacyjna opieka wychowawcza</t>
  </si>
  <si>
    <t>Prowadzenie internatu przy WZSP/ZCKZIU w Szczecinie</t>
  </si>
  <si>
    <t>Prowadzenie internatu przy I Liceum Ogólnokształcącym w Białym Borze</t>
  </si>
  <si>
    <t>Prowadzenie internatu przy Zespole Kolegiów Nauczycielskich w Wałczu</t>
  </si>
  <si>
    <t>Pomoc materialna dla uczniów i słuchaczy wojewódzkich placówek oświatowych</t>
  </si>
  <si>
    <t>Pozostałe zadania w zakresie ochrony środowiska</t>
  </si>
  <si>
    <t>Plan gospodarki odpadami dla Województwa Zachodniopomorskiego</t>
  </si>
  <si>
    <t>Ochrona powietrza atmosferycznego i klimatu</t>
  </si>
  <si>
    <t>Koszty egzekucyjne związane z opłatami produktowymi</t>
  </si>
  <si>
    <t>Wdrażanie Programu Ochrony Środowiska Województwa Zachodniopomorskiego</t>
  </si>
  <si>
    <t>System do weryfikacji opłat środowiskowych i zarządzania środkami finansowymi</t>
  </si>
  <si>
    <t>Zakup licencji oraz systemu informatycznego do weryfikacji i zarządzania opłatami środowiskowymi</t>
  </si>
  <si>
    <t>Pozostałe zadania w zakresie kultury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</si>
  <si>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</si>
  <si>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</si>
  <si>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</si>
  <si>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Dotacja celowa dla Opery na Zamku w Szczecinie na pokrycie części kosztów związanych z przebudową Opery na Zamku i jej funkcjonowaniem w siedzibie zastępczej</t>
  </si>
  <si>
    <t>Dotacje celowe dla Teatru Polskiego w Szczecinie na realizację zadań bieżących</t>
  </si>
  <si>
    <t>WPF - Przebudowa Opery na Zamku w Szczecinie</t>
  </si>
  <si>
    <t>WPF - Architektoniczno - urbanistyczna koncepcja rozbudowy Teatru Polskiego w Szczecinie</t>
  </si>
  <si>
    <t>Dofinansowanie działalności Filharmonii w Koszalinie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</si>
  <si>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</si>
  <si>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</si>
  <si>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</si>
  <si>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</si>
  <si>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</si>
  <si>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</si>
  <si>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Ośrodka Teatralnego Kana w Szczecinie na realizację zadań lub zakupów inwestycyjnych</t>
  </si>
  <si>
    <t>Dotacje celowe na cyfryzację kin w województwie zachodniopomorskim</t>
  </si>
  <si>
    <t>Dotacje celowe dla Zamku Książąt Pomorskich w Szczecinie na realizację zadań lub zakupów inwestycyjnych</t>
  </si>
  <si>
    <t>Dotacja podmiotowa dla Książnicy Pomorskiej  w Szczecinie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</si>
  <si>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</si>
  <si>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</si>
  <si>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Pomoc finansowa dla gmin województwa zachodniopomorskiego na zadania realizowane w ramach programu "Biblioteka+"</t>
  </si>
  <si>
    <t>Dotacja podmiotowa dla Muzeum Narodowego w Szczecinie</t>
  </si>
  <si>
    <t>Dotacja celowa dla Muzeum Narodowego w Szczecinie na sfinansowanie konkursu na projekt koncepcji wystawy stałej w związku z realizacją zadania "Budowa pawilonu wystawowego służącego celom CD Przełomy"</t>
  </si>
  <si>
    <t>Dotacja celowa dla Muzeum Narodowego w Szczecinie na sprowadzenie obiektów muzealnych wywiezionych po 1945 roku do Warszawy, w tym m.in. kopii rzeźby Mojżesza</t>
  </si>
  <si>
    <t>Dotacja celowa dla Muzeum Narodowego w Szczecinie na organizowanie wystaw i obchodów z okazji 100 - lecia budynku Muzeum na Wałach Chrobrego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</si>
  <si>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</si>
  <si>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</si>
  <si>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</si>
  <si>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</si>
  <si>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 xml:space="preserve">Dotacja podmiotowa dla Biura Dokumentacji Zabytków w Szczecinie </t>
  </si>
  <si>
    <t>Dotacje celowe dla Biura Dokumentacji Zabytków w Szczecinie na realizację zadań bieżących</t>
  </si>
  <si>
    <t xml:space="preserve">Dotacje celowe na dofinansowanie prac remont. i konserw. obiektów zabytkowych </t>
  </si>
  <si>
    <t>Dotacje inwestycyjne w ramach  Osi  VI  RPO</t>
  </si>
  <si>
    <t>Bieżąca działalność Zespołu Parków Krajobrazowych Województwa Zachodniopomorskiego</t>
  </si>
  <si>
    <t>Zadania w zakresie kultury fizycznej i sportu</t>
  </si>
  <si>
    <t>Współorganizacja imprez sportowych</t>
  </si>
  <si>
    <t>Projekt pn. "XV Festiwal Młodzieży Euroregionu Pomerania" w ramach EWT</t>
  </si>
  <si>
    <t>Bieżące utrzymanie urządzeń melioracji wodnych</t>
  </si>
  <si>
    <t>Budowa i modernizacja urządzeń melioracji wodnych</t>
  </si>
  <si>
    <t>Program dla Odry 2006</t>
  </si>
  <si>
    <t>Dotacje dla firm wykonujących pasażerskie regionalne przewozy autobusowe - rekompensata ustawowych ulg i zwolnień w opłatach za przewóz</t>
  </si>
  <si>
    <t>Pozostałe zadania związane z pracami geologicznymi</t>
  </si>
  <si>
    <t>Zadania z zakresu gospodarki wodnej</t>
  </si>
  <si>
    <t>Zadania wynikające z ustawy o ochronie zdrowia psychicznego</t>
  </si>
  <si>
    <t>Koordynacja systemów zabezpieczenia społecznego</t>
  </si>
  <si>
    <t>Bieżąca działanlość Publicznego Ośrodka Adopcyjnego w Szczecinie</t>
  </si>
  <si>
    <t>Bieżąca działalność Publicznego Ośrodka Adopcyjnego w Koszalinie</t>
  </si>
  <si>
    <t>Wypłata świadczeń poborowym oraz obsługa służby zastępczej</t>
  </si>
  <si>
    <t>Modernizacja kolejowego taboru pasażerskiego o napędzie elektrycznym</t>
  </si>
  <si>
    <t>Dział</t>
  </si>
  <si>
    <t>Rozdz.</t>
  </si>
  <si>
    <t>Grupa wydatków</t>
  </si>
  <si>
    <t>Wyszczególnienie
Nazwa zadania</t>
  </si>
  <si>
    <t>Plan wg uchwały budżetowej</t>
  </si>
  <si>
    <t>Plan wg stanu na dzień 31.12.2013 r.</t>
  </si>
  <si>
    <t>Wykonanie wg stanu na dzień 31.12.2013 r.</t>
  </si>
  <si>
    <t xml:space="preserve"> z tego:</t>
  </si>
  <si>
    <t>WYDATKI BIEŻĄCE</t>
  </si>
  <si>
    <t>WYDATKI MAJĄTKOWE</t>
  </si>
  <si>
    <t>I. WYDATKI ZWIĄZANE Z REALIZACJĄ ZADAŃ WŁASNYCH</t>
  </si>
  <si>
    <t xml:space="preserve"> - WYDATKI BIEŻĄCE</t>
  </si>
  <si>
    <t xml:space="preserve"> - WYDATKI MAJĄTKOWE</t>
  </si>
  <si>
    <t>WPF</t>
  </si>
  <si>
    <t>Wsk. wyk. planu 
w % (8:7)</t>
  </si>
  <si>
    <t>Struktura wyk.
 w % 
kol. 8</t>
  </si>
  <si>
    <t>Odchylenie wykonania od rocznego planu po zmianach</t>
  </si>
  <si>
    <t>II. WYDATKI ZWIĄZANE Z REALIZACJĄ ZADAŃ ZLECONYCH</t>
  </si>
  <si>
    <t>BIEŻĄCE</t>
  </si>
  <si>
    <t>MAJĄTKOWE</t>
  </si>
  <si>
    <t>Świadczenia z zakresu pomocy zdrowotnej dla nauczycieli (wynikające z Karty nauczyciela)</t>
  </si>
  <si>
    <t xml:space="preserve"> z tego w dziale:</t>
  </si>
  <si>
    <t>Zad. ujęte 
w WPF</t>
  </si>
  <si>
    <t>w zlotych</t>
  </si>
  <si>
    <t xml:space="preserve">8.  WYKONANIE PLANU WYDATKÓW  BUDŻETU WOJEWÓDZTWA ZACHODNIOPOMORSKIEGO W 2013 R. 
W  UKŁADZIE  ZADANIOWYM </t>
  </si>
  <si>
    <t>Wydatki na nadzwyczajne kontrole zewnętrzne zlecane przez komisje</t>
  </si>
  <si>
    <t>WYDATKI BUDŻETU -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</si>
</sst>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9"/>
      <color indexed="8"/>
      <name val="Arial Narrow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5">
    <xf numFmtId="0" fontId="0" fillId="0" borderId="0"/>
    <xf numFmtId="0" fontId="1" fillId="2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1" fillId="2" borderId="0">
      <alignment horizontal="left" vertical="center"/>
    </xf>
    <xf numFmtId="0" fontId="1" fillId="2" borderId="0">
      <alignment horizontal="left" vertical="top"/>
    </xf>
    <xf numFmtId="0" fontId="1" fillId="2" borderId="0">
      <alignment horizontal="left" vertical="top"/>
    </xf>
    <xf numFmtId="0" fontId="1" fillId="2" borderId="0">
      <alignment horizontal="right" vertical="top"/>
    </xf>
    <xf numFmtId="0" fontId="5" fillId="3" borderId="0">
      <alignment horizontal="left"/>
    </xf>
    <xf numFmtId="0" fontId="5" fillId="3" borderId="0">
      <alignment horizontal="left"/>
    </xf>
    <xf numFmtId="0" fontId="6" fillId="3" borderId="0">
      <alignment horizontal="left" vertical="top"/>
    </xf>
    <xf numFmtId="0" fontId="5" fillId="3" borderId="0">
      <alignment horizontal="center"/>
    </xf>
    <xf numFmtId="0" fontId="5" fillId="3" borderId="0">
      <alignment horizontal="center" vertical="top"/>
    </xf>
    <xf numFmtId="0" fontId="7" fillId="3" borderId="0">
      <alignment horizontal="left" vertical="top"/>
    </xf>
    <xf numFmtId="0" fontId="5" fillId="3" borderId="0">
      <alignment horizontal="center" vertical="top"/>
    </xf>
    <xf numFmtId="0" fontId="8" fillId="4" borderId="0">
      <alignment horizontal="left" vertical="top"/>
    </xf>
    <xf numFmtId="0" fontId="8" fillId="4" borderId="0">
      <alignment horizontal="right" vertical="top"/>
    </xf>
    <xf numFmtId="0" fontId="8" fillId="4" borderId="0">
      <alignment horizontal="right" vertical="top"/>
    </xf>
    <xf numFmtId="0" fontId="8" fillId="5" borderId="0">
      <alignment horizontal="left" vertical="top"/>
    </xf>
    <xf numFmtId="0" fontId="8" fillId="5" borderId="0">
      <alignment horizontal="right" vertical="top"/>
    </xf>
    <xf numFmtId="0" fontId="8" fillId="5" borderId="0">
      <alignment horizontal="right" vertical="top"/>
    </xf>
    <xf numFmtId="0" fontId="9" fillId="6" borderId="0">
      <alignment horizontal="left" vertical="top"/>
    </xf>
    <xf numFmtId="0" fontId="9" fillId="6" borderId="0">
      <alignment horizontal="right" vertical="top"/>
    </xf>
    <xf numFmtId="0" fontId="9" fillId="6" borderId="0">
      <alignment horizontal="right" vertical="top"/>
    </xf>
    <xf numFmtId="0" fontId="9" fillId="2" borderId="0">
      <alignment horizontal="left" vertical="top"/>
    </xf>
    <xf numFmtId="0" fontId="9" fillId="2" borderId="0">
      <alignment horizontal="right" vertical="top"/>
    </xf>
    <xf numFmtId="0" fontId="9" fillId="2" borderId="0">
      <alignment horizontal="right" vertical="top"/>
    </xf>
    <xf numFmtId="0" fontId="6" fillId="7" borderId="0">
      <alignment horizontal="left" vertical="top"/>
    </xf>
    <xf numFmtId="0" fontId="5" fillId="7" borderId="0">
      <alignment horizontal="left" vertical="center"/>
    </xf>
    <xf numFmtId="0" fontId="6" fillId="7" borderId="0">
      <alignment horizontal="left" vertical="top"/>
    </xf>
    <xf numFmtId="0" fontId="8" fillId="7" borderId="0">
      <alignment horizontal="right" vertical="center"/>
    </xf>
    <xf numFmtId="0" fontId="8" fillId="7" borderId="0">
      <alignment horizontal="right" vertical="center"/>
    </xf>
    <xf numFmtId="0" fontId="7" fillId="3" borderId="0">
      <alignment horizontal="left" vertical="top"/>
    </xf>
    <xf numFmtId="0" fontId="5" fillId="2" borderId="0">
      <alignment horizontal="center" vertical="top"/>
    </xf>
    <xf numFmtId="0" fontId="5" fillId="2" borderId="0">
      <alignment horizontal="center" vertical="top"/>
    </xf>
    <xf numFmtId="0" fontId="6" fillId="7" borderId="0">
      <alignment horizontal="left" vertical="top"/>
    </xf>
    <xf numFmtId="0" fontId="5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6" fillId="3" borderId="0">
      <alignment horizontal="left" vertical="top"/>
    </xf>
    <xf numFmtId="0" fontId="5" fillId="2" borderId="0">
      <alignment horizontal="left"/>
    </xf>
    <xf numFmtId="0" fontId="5" fillId="2" borderId="0">
      <alignment horizontal="left"/>
    </xf>
    <xf numFmtId="0" fontId="5" fillId="2" borderId="0">
      <alignment horizontal="center"/>
    </xf>
    <xf numFmtId="43" fontId="14" fillId="0" borderId="0" applyFont="0" applyFill="0" applyBorder="0" applyAlignment="0" applyProtection="0"/>
  </cellStyleXfs>
  <cellXfs count="205">
    <xf numFmtId="0" fontId="0" fillId="0" borderId="0" xfId="0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0" fontId="15" fillId="0" borderId="23" xfId="0" applyNumberFormat="1" applyFont="1" applyFill="1" applyBorder="1" applyAlignment="1" applyProtection="1">
      <alignment horizontal="left" vertical="center" wrapText="1"/>
    </xf>
    <xf numFmtId="0" fontId="15" fillId="0" borderId="23" xfId="0" applyNumberFormat="1" applyFont="1" applyFill="1" applyBorder="1" applyAlignment="1" applyProtection="1">
      <alignment vertical="center" wrapText="1"/>
    </xf>
    <xf numFmtId="3" fontId="18" fillId="0" borderId="24" xfId="0" applyNumberFormat="1" applyFont="1" applyFill="1" applyBorder="1" applyAlignment="1" applyProtection="1">
      <alignment vertical="center" wrapText="1"/>
    </xf>
    <xf numFmtId="3" fontId="18" fillId="0" borderId="26" xfId="0" applyNumberFormat="1" applyFont="1" applyFill="1" applyBorder="1" applyAlignment="1" applyProtection="1">
      <alignment vertical="center" wrapText="1"/>
    </xf>
    <xf numFmtId="3" fontId="18" fillId="0" borderId="1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5" xfId="0" applyNumberFormat="1" applyFont="1" applyFill="1" applyBorder="1" applyAlignment="1" applyProtection="1">
      <alignment vertical="center" wrapText="1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3" fontId="19" fillId="0" borderId="26" xfId="0" applyNumberFormat="1" applyFont="1" applyFill="1" applyBorder="1" applyAlignment="1" applyProtection="1">
      <alignment horizontal="right" vertical="center" wrapText="1"/>
    </xf>
    <xf numFmtId="3" fontId="19" fillId="0" borderId="12" xfId="0" applyNumberFormat="1" applyFont="1" applyFill="1" applyBorder="1" applyAlignment="1" applyProtection="1">
      <alignment horizontal="right" vertical="center" wrapText="1"/>
    </xf>
    <xf numFmtId="3" fontId="11" fillId="6" borderId="6" xfId="0" applyNumberFormat="1" applyFont="1" applyFill="1" applyBorder="1" applyAlignment="1" applyProtection="1">
      <alignment horizontal="right" vertical="center" wrapText="1"/>
    </xf>
    <xf numFmtId="3" fontId="11" fillId="6" borderId="8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3" fontId="11" fillId="2" borderId="6" xfId="0" applyNumberFormat="1" applyFont="1" applyFill="1" applyBorder="1" applyAlignment="1" applyProtection="1">
      <alignment horizontal="right" vertical="center" wrapText="1"/>
    </xf>
    <xf numFmtId="3" fontId="11" fillId="2" borderId="8" xfId="0" applyNumberFormat="1" applyFont="1" applyFill="1" applyBorder="1" applyAlignment="1" applyProtection="1">
      <alignment horizontal="right" vertical="center" wrapText="1"/>
    </xf>
    <xf numFmtId="0" fontId="11" fillId="6" borderId="0" xfId="0" applyNumberFormat="1" applyFont="1" applyFill="1" applyBorder="1" applyAlignment="1" applyProtection="1">
      <alignment horizontal="left" vertical="center" wrapText="1"/>
    </xf>
    <xf numFmtId="0" fontId="11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21" fillId="0" borderId="30" xfId="0" applyNumberFormat="1" applyFont="1" applyFill="1" applyBorder="1" applyAlignment="1" applyProtection="1">
      <alignment vertical="center" wrapText="1"/>
    </xf>
    <xf numFmtId="0" fontId="21" fillId="0" borderId="9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3" fontId="21" fillId="0" borderId="26" xfId="0" applyNumberFormat="1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11" fillId="2" borderId="25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34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vertical="center" wrapText="1"/>
    </xf>
    <xf numFmtId="0" fontId="11" fillId="2" borderId="6" xfId="0" applyNumberFormat="1" applyFont="1" applyFill="1" applyBorder="1" applyAlignment="1" applyProtection="1">
      <alignment horizontal="left" vertical="center"/>
    </xf>
    <xf numFmtId="43" fontId="11" fillId="2" borderId="8" xfId="44" applyFont="1" applyFill="1" applyBorder="1" applyAlignment="1" applyProtection="1">
      <alignment horizontal="right" vertical="center" wrapText="1"/>
    </xf>
    <xf numFmtId="43" fontId="11" fillId="2" borderId="6" xfId="44" applyFont="1" applyFill="1" applyBorder="1" applyAlignment="1" applyProtection="1">
      <alignment horizontal="right" vertical="center" wrapText="1"/>
    </xf>
    <xf numFmtId="43" fontId="11" fillId="2" borderId="8" xfId="44" applyFont="1" applyFill="1" applyBorder="1" applyAlignment="1" applyProtection="1">
      <alignment horizontal="center" vertical="center" wrapText="1"/>
    </xf>
    <xf numFmtId="43" fontId="11" fillId="2" borderId="6" xfId="44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quotePrefix="1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5" fillId="0" borderId="23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3" fillId="2" borderId="31" xfId="0" applyNumberFormat="1" applyFont="1" applyFill="1" applyBorder="1" applyAlignment="1" applyProtection="1">
      <alignment horizontal="center" vertical="center" wrapText="1"/>
    </xf>
    <xf numFmtId="0" fontId="11" fillId="2" borderId="31" xfId="0" applyNumberFormat="1" applyFont="1" applyFill="1" applyBorder="1" applyAlignment="1" applyProtection="1">
      <alignment horizontal="center" vertical="center" wrapText="1"/>
    </xf>
    <xf numFmtId="0" fontId="11" fillId="2" borderId="3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lef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3" fontId="10" fillId="8" borderId="36" xfId="0" applyNumberFormat="1" applyFont="1" applyFill="1" applyBorder="1" applyAlignment="1" applyProtection="1">
      <alignment horizontal="right" vertical="center" wrapText="1"/>
    </xf>
    <xf numFmtId="3" fontId="10" fillId="8" borderId="37" xfId="0" applyNumberFormat="1" applyFont="1" applyFill="1" applyBorder="1" applyAlignment="1" applyProtection="1">
      <alignment horizontal="right" vertical="center" wrapText="1"/>
    </xf>
    <xf numFmtId="3" fontId="10" fillId="9" borderId="13" xfId="0" applyNumberFormat="1" applyFont="1" applyFill="1" applyBorder="1" applyAlignment="1" applyProtection="1">
      <alignment horizontal="right" vertical="center" wrapText="1"/>
    </xf>
    <xf numFmtId="3" fontId="10" fillId="9" borderId="35" xfId="0" applyNumberFormat="1" applyFont="1" applyFill="1" applyBorder="1" applyAlignment="1" applyProtection="1">
      <alignment horizontal="right" vertical="center" wrapText="1"/>
    </xf>
    <xf numFmtId="3" fontId="10" fillId="9" borderId="6" xfId="0" applyNumberFormat="1" applyFont="1" applyFill="1" applyBorder="1" applyAlignment="1" applyProtection="1">
      <alignment horizontal="right" vertical="center" wrapText="1"/>
    </xf>
    <xf numFmtId="3" fontId="10" fillId="9" borderId="8" xfId="0" applyNumberFormat="1" applyFont="1" applyFill="1" applyBorder="1" applyAlignment="1" applyProtection="1">
      <alignment horizontal="right" vertical="center" wrapText="1"/>
    </xf>
    <xf numFmtId="43" fontId="10" fillId="9" borderId="8" xfId="44" applyFont="1" applyFill="1" applyBorder="1" applyAlignment="1" applyProtection="1">
      <alignment horizontal="center" vertical="center" wrapText="1"/>
    </xf>
    <xf numFmtId="43" fontId="10" fillId="9" borderId="6" xfId="44" applyFont="1" applyFill="1" applyBorder="1" applyAlignment="1" applyProtection="1">
      <alignment horizontal="center" vertical="center" wrapText="1"/>
    </xf>
    <xf numFmtId="43" fontId="10" fillId="9" borderId="35" xfId="44" applyFont="1" applyFill="1" applyBorder="1" applyAlignment="1" applyProtection="1">
      <alignment horizontal="center" vertical="center" wrapText="1"/>
    </xf>
    <xf numFmtId="43" fontId="10" fillId="9" borderId="13" xfId="44" applyFont="1" applyFill="1" applyBorder="1" applyAlignment="1" applyProtection="1">
      <alignment horizontal="center" vertical="center" wrapText="1"/>
    </xf>
    <xf numFmtId="43" fontId="10" fillId="9" borderId="8" xfId="44" applyFont="1" applyFill="1" applyBorder="1" applyAlignment="1" applyProtection="1">
      <alignment horizontal="right" vertical="center" wrapText="1"/>
    </xf>
    <xf numFmtId="43" fontId="10" fillId="9" borderId="6" xfId="44" applyFont="1" applyFill="1" applyBorder="1" applyAlignment="1" applyProtection="1">
      <alignment horizontal="right" vertical="center" wrapText="1"/>
    </xf>
    <xf numFmtId="3" fontId="19" fillId="10" borderId="21" xfId="0" applyNumberFormat="1" applyFont="1" applyFill="1" applyBorder="1" applyAlignment="1" applyProtection="1">
      <alignment vertical="center" wrapText="1"/>
    </xf>
    <xf numFmtId="3" fontId="19" fillId="10" borderId="29" xfId="0" applyNumberFormat="1" applyFont="1" applyFill="1" applyBorder="1" applyAlignment="1" applyProtection="1">
      <alignment vertical="center" wrapText="1"/>
    </xf>
    <xf numFmtId="43" fontId="10" fillId="9" borderId="35" xfId="44" applyFont="1" applyFill="1" applyBorder="1" applyAlignment="1" applyProtection="1">
      <alignment horizontal="right" vertical="center" wrapText="1"/>
    </xf>
    <xf numFmtId="43" fontId="10" fillId="9" borderId="13" xfId="44" applyFont="1" applyFill="1" applyBorder="1" applyAlignment="1" applyProtection="1">
      <alignment horizontal="right" vertical="center" wrapText="1"/>
    </xf>
    <xf numFmtId="3" fontId="20" fillId="0" borderId="5" xfId="0" applyNumberFormat="1" applyFont="1" applyFill="1" applyBorder="1" applyAlignment="1" applyProtection="1">
      <alignment vertical="center" wrapText="1"/>
    </xf>
    <xf numFmtId="3" fontId="18" fillId="0" borderId="21" xfId="0" applyNumberFormat="1" applyFont="1" applyFill="1" applyBorder="1" applyAlignment="1" applyProtection="1">
      <alignment wrapText="1"/>
    </xf>
    <xf numFmtId="3" fontId="11" fillId="2" borderId="38" xfId="0" applyNumberFormat="1" applyFont="1" applyFill="1" applyBorder="1" applyAlignment="1" applyProtection="1">
      <alignment horizontal="right" vertical="center" wrapText="1"/>
    </xf>
    <xf numFmtId="3" fontId="10" fillId="8" borderId="39" xfId="0" applyNumberFormat="1" applyFont="1" applyFill="1" applyBorder="1" applyAlignment="1" applyProtection="1">
      <alignment horizontal="right" vertical="center" wrapText="1"/>
    </xf>
    <xf numFmtId="3" fontId="10" fillId="9" borderId="40" xfId="0" applyNumberFormat="1" applyFont="1" applyFill="1" applyBorder="1" applyAlignment="1" applyProtection="1">
      <alignment horizontal="right" vertical="center" wrapText="1"/>
    </xf>
    <xf numFmtId="3" fontId="10" fillId="9" borderId="38" xfId="0" applyNumberFormat="1" applyFont="1" applyFill="1" applyBorder="1" applyAlignment="1" applyProtection="1">
      <alignment horizontal="right" vertical="center" wrapText="1"/>
    </xf>
    <xf numFmtId="0" fontId="11" fillId="2" borderId="2" xfId="0" applyNumberFormat="1" applyFont="1" applyFill="1" applyBorder="1" applyAlignment="1" applyProtection="1">
      <alignment vertical="center" wrapText="1"/>
    </xf>
    <xf numFmtId="43" fontId="11" fillId="2" borderId="38" xfId="44" applyFont="1" applyFill="1" applyBorder="1" applyAlignment="1" applyProtection="1">
      <alignment horizontal="right" vertical="center" wrapText="1"/>
    </xf>
    <xf numFmtId="43" fontId="10" fillId="9" borderId="38" xfId="44" applyFont="1" applyFill="1" applyBorder="1" applyAlignment="1" applyProtection="1">
      <alignment horizontal="right" vertical="center" wrapText="1"/>
    </xf>
    <xf numFmtId="43" fontId="10" fillId="9" borderId="40" xfId="44" applyFont="1" applyFill="1" applyBorder="1" applyAlignment="1" applyProtection="1">
      <alignment horizontal="right" vertical="center" wrapText="1"/>
    </xf>
    <xf numFmtId="3" fontId="11" fillId="2" borderId="38" xfId="0" applyNumberFormat="1" applyFont="1" applyFill="1" applyBorder="1" applyAlignment="1" applyProtection="1">
      <alignment horizontal="right" vertical="center"/>
    </xf>
    <xf numFmtId="3" fontId="11" fillId="6" borderId="38" xfId="0" applyNumberFormat="1" applyFont="1" applyFill="1" applyBorder="1" applyAlignment="1" applyProtection="1">
      <alignment horizontal="right" vertical="center" wrapText="1"/>
    </xf>
    <xf numFmtId="43" fontId="11" fillId="2" borderId="38" xfId="44" applyFont="1" applyFill="1" applyBorder="1" applyAlignment="1" applyProtection="1">
      <alignment horizontal="center" vertical="center" wrapText="1"/>
    </xf>
    <xf numFmtId="43" fontId="10" fillId="9" borderId="40" xfId="44" applyFont="1" applyFill="1" applyBorder="1" applyAlignment="1" applyProtection="1">
      <alignment horizontal="center" vertical="center" wrapText="1"/>
    </xf>
    <xf numFmtId="43" fontId="10" fillId="9" borderId="38" xfId="44" applyFont="1" applyFill="1" applyBorder="1" applyAlignment="1" applyProtection="1">
      <alignment horizontal="center" vertical="center" wrapText="1"/>
    </xf>
    <xf numFmtId="0" fontId="11" fillId="2" borderId="42" xfId="0" applyNumberFormat="1" applyFont="1" applyFill="1" applyBorder="1" applyAlignment="1" applyProtection="1">
      <alignment horizontal="center" vertical="center" wrapText="1"/>
    </xf>
    <xf numFmtId="3" fontId="11" fillId="2" borderId="42" xfId="0" applyNumberFormat="1" applyFont="1" applyFill="1" applyBorder="1" applyAlignment="1" applyProtection="1">
      <alignment horizontal="right" vertical="center" wrapText="1"/>
    </xf>
    <xf numFmtId="3" fontId="11" fillId="2" borderId="34" xfId="0" applyNumberFormat="1" applyFont="1" applyFill="1" applyBorder="1" applyAlignment="1" applyProtection="1">
      <alignment horizontal="right" vertical="center" wrapText="1"/>
    </xf>
    <xf numFmtId="3" fontId="11" fillId="2" borderId="43" xfId="0" applyNumberFormat="1" applyFont="1" applyFill="1" applyBorder="1" applyAlignment="1" applyProtection="1">
      <alignment horizontal="right" vertical="center" wrapText="1"/>
    </xf>
    <xf numFmtId="3" fontId="10" fillId="8" borderId="45" xfId="0" applyNumberFormat="1" applyFont="1" applyFill="1" applyBorder="1" applyAlignment="1" applyProtection="1">
      <alignment horizontal="right" vertical="center" wrapText="1"/>
    </xf>
    <xf numFmtId="3" fontId="10" fillId="8" borderId="46" xfId="0" applyNumberFormat="1" applyFont="1" applyFill="1" applyBorder="1" applyAlignment="1" applyProtection="1">
      <alignment horizontal="right" vertical="center" wrapText="1"/>
    </xf>
    <xf numFmtId="3" fontId="10" fillId="8" borderId="47" xfId="0" applyNumberFormat="1" applyFont="1" applyFill="1" applyBorder="1" applyAlignment="1" applyProtection="1">
      <alignment horizontal="right" vertical="center" wrapText="1"/>
    </xf>
    <xf numFmtId="0" fontId="13" fillId="2" borderId="42" xfId="0" applyNumberFormat="1" applyFont="1" applyFill="1" applyBorder="1" applyAlignment="1" applyProtection="1">
      <alignment horizontal="center" vertical="center" wrapText="1"/>
    </xf>
    <xf numFmtId="0" fontId="11" fillId="2" borderId="42" xfId="0" applyNumberFormat="1" applyFont="1" applyFill="1" applyBorder="1" applyAlignment="1" applyProtection="1">
      <alignment horizontal="left" vertical="center" wrapText="1"/>
    </xf>
    <xf numFmtId="2" fontId="19" fillId="0" borderId="21" xfId="0" applyNumberFormat="1" applyFont="1" applyFill="1" applyBorder="1" applyAlignment="1" applyProtection="1">
      <alignment horizontal="center" wrapText="1"/>
    </xf>
    <xf numFmtId="2" fontId="20" fillId="0" borderId="24" xfId="0" applyNumberFormat="1" applyFont="1" applyFill="1" applyBorder="1" applyAlignment="1" applyProtection="1">
      <alignment horizontal="center" vertical="center" wrapText="1"/>
    </xf>
    <xf numFmtId="2" fontId="19" fillId="0" borderId="26" xfId="0" applyNumberFormat="1" applyFont="1" applyFill="1" applyBorder="1" applyAlignment="1" applyProtection="1">
      <alignment horizontal="center" vertical="center" wrapText="1"/>
    </xf>
    <xf numFmtId="2" fontId="19" fillId="0" borderId="12" xfId="0" applyNumberFormat="1" applyFont="1" applyFill="1" applyBorder="1" applyAlignment="1" applyProtection="1">
      <alignment horizontal="center" vertical="center" wrapText="1"/>
    </xf>
    <xf numFmtId="2" fontId="19" fillId="10" borderId="29" xfId="0" applyNumberFormat="1" applyFont="1" applyFill="1" applyBorder="1" applyAlignment="1" applyProtection="1">
      <alignment horizontal="center" vertical="center" wrapText="1"/>
    </xf>
    <xf numFmtId="2" fontId="20" fillId="0" borderId="5" xfId="0" applyNumberFormat="1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2" fontId="10" fillId="8" borderId="37" xfId="0" applyNumberFormat="1" applyFont="1" applyFill="1" applyBorder="1" applyAlignment="1" applyProtection="1">
      <alignment horizontal="center" vertical="center" wrapText="1"/>
    </xf>
    <xf numFmtId="2" fontId="10" fillId="9" borderId="35" xfId="0" applyNumberFormat="1" applyFont="1" applyFill="1" applyBorder="1" applyAlignment="1" applyProtection="1">
      <alignment horizontal="center" vertical="center" wrapText="1"/>
    </xf>
    <xf numFmtId="2" fontId="10" fillId="9" borderId="8" xfId="0" applyNumberFormat="1" applyFont="1" applyFill="1" applyBorder="1" applyAlignment="1" applyProtection="1">
      <alignment horizontal="center" vertical="center" wrapText="1"/>
    </xf>
    <xf numFmtId="2" fontId="11" fillId="2" borderId="8" xfId="44" applyNumberFormat="1" applyFont="1" applyFill="1" applyBorder="1" applyAlignment="1" applyProtection="1">
      <alignment horizontal="center" vertical="center" wrapText="1"/>
    </xf>
    <xf numFmtId="2" fontId="11" fillId="2" borderId="34" xfId="0" applyNumberFormat="1" applyFont="1" applyFill="1" applyBorder="1" applyAlignment="1" applyProtection="1">
      <alignment horizontal="center" vertical="center" wrapText="1"/>
    </xf>
    <xf numFmtId="2" fontId="10" fillId="8" borderId="46" xfId="0" applyNumberFormat="1" applyFont="1" applyFill="1" applyBorder="1" applyAlignment="1" applyProtection="1">
      <alignment horizontal="center" vertical="center" wrapText="1"/>
    </xf>
    <xf numFmtId="2" fontId="11" fillId="2" borderId="6" xfId="44" applyNumberFormat="1" applyFont="1" applyFill="1" applyBorder="1" applyAlignment="1" applyProtection="1">
      <alignment horizontal="right" vertical="center" wrapText="1"/>
    </xf>
    <xf numFmtId="2" fontId="10" fillId="9" borderId="8" xfId="44" applyNumberFormat="1" applyFont="1" applyFill="1" applyBorder="1" applyAlignment="1" applyProtection="1">
      <alignment horizontal="center" vertical="center" wrapText="1"/>
    </xf>
    <xf numFmtId="2" fontId="10" fillId="9" borderId="35" xfId="44" applyNumberFormat="1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/>
    </xf>
    <xf numFmtId="2" fontId="11" fillId="6" borderId="8" xfId="0" applyNumberFormat="1" applyFont="1" applyFill="1" applyBorder="1" applyAlignment="1" applyProtection="1">
      <alignment horizontal="center" vertical="center" wrapText="1"/>
    </xf>
    <xf numFmtId="2" fontId="19" fillId="10" borderId="21" xfId="0" applyNumberFormat="1" applyFont="1" applyFill="1" applyBorder="1" applyAlignment="1" applyProtection="1">
      <alignment vertical="center" wrapText="1"/>
    </xf>
    <xf numFmtId="2" fontId="20" fillId="0" borderId="5" xfId="0" applyNumberFormat="1" applyFont="1" applyFill="1" applyBorder="1" applyAlignment="1" applyProtection="1">
      <alignment vertical="center" wrapText="1"/>
    </xf>
    <xf numFmtId="2" fontId="21" fillId="0" borderId="26" xfId="0" applyNumberFormat="1" applyFont="1" applyFill="1" applyBorder="1" applyAlignment="1" applyProtection="1">
      <alignment vertical="center" wrapText="1"/>
    </xf>
    <xf numFmtId="2" fontId="21" fillId="0" borderId="12" xfId="0" applyNumberFormat="1" applyFont="1" applyFill="1" applyBorder="1" applyAlignment="1" applyProtection="1">
      <alignment vertical="center" wrapText="1"/>
    </xf>
    <xf numFmtId="43" fontId="10" fillId="8" borderId="36" xfId="44" applyFont="1" applyFill="1" applyBorder="1" applyAlignment="1" applyProtection="1">
      <alignment horizontal="right" vertical="center" wrapText="1"/>
    </xf>
    <xf numFmtId="0" fontId="21" fillId="0" borderId="25" xfId="0" applyNumberFormat="1" applyFont="1" applyFill="1" applyBorder="1" applyAlignment="1" applyProtection="1">
      <alignment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13" fillId="0" borderId="25" xfId="0" applyNumberFormat="1" applyFont="1" applyFill="1" applyBorder="1" applyAlignment="1" applyProtection="1">
      <alignment vertical="center" wrapText="1"/>
    </xf>
    <xf numFmtId="0" fontId="13" fillId="0" borderId="11" xfId="0" applyNumberFormat="1" applyFont="1" applyFill="1" applyBorder="1" applyAlignment="1" applyProtection="1">
      <alignment vertical="center" wrapText="1"/>
    </xf>
    <xf numFmtId="0" fontId="13" fillId="0" borderId="30" xfId="0" applyNumberFormat="1" applyFont="1" applyFill="1" applyBorder="1" applyAlignment="1" applyProtection="1">
      <alignment vertical="center" wrapText="1"/>
    </xf>
    <xf numFmtId="0" fontId="13" fillId="0" borderId="9" xfId="0" applyNumberFormat="1" applyFont="1" applyFill="1" applyBorder="1" applyAlignment="1" applyProtection="1">
      <alignment vertical="center" wrapText="1"/>
    </xf>
    <xf numFmtId="3" fontId="0" fillId="0" borderId="0" xfId="0" applyNumberFormat="1"/>
    <xf numFmtId="0" fontId="11" fillId="2" borderId="51" xfId="0" applyNumberFormat="1" applyFont="1" applyFill="1" applyBorder="1" applyAlignment="1" applyProtection="1">
      <alignment vertical="center" wrapText="1"/>
    </xf>
    <xf numFmtId="0" fontId="11" fillId="2" borderId="41" xfId="0" applyNumberFormat="1" applyFont="1" applyFill="1" applyBorder="1" applyAlignment="1" applyProtection="1">
      <alignment vertical="center" wrapText="1"/>
    </xf>
    <xf numFmtId="0" fontId="11" fillId="2" borderId="52" xfId="0" applyNumberFormat="1" applyFont="1" applyFill="1" applyBorder="1" applyAlignment="1" applyProtection="1">
      <alignment vertical="center" wrapText="1"/>
    </xf>
    <xf numFmtId="0" fontId="11" fillId="2" borderId="53" xfId="0" applyNumberFormat="1" applyFont="1" applyFill="1" applyBorder="1" applyAlignment="1" applyProtection="1">
      <alignment vertical="center" wrapText="1"/>
    </xf>
    <xf numFmtId="0" fontId="11" fillId="2" borderId="54" xfId="0" applyNumberFormat="1" applyFont="1" applyFill="1" applyBorder="1" applyAlignment="1" applyProtection="1">
      <alignment vertical="center" wrapText="1"/>
    </xf>
    <xf numFmtId="0" fontId="11" fillId="2" borderId="14" xfId="0" applyNumberFormat="1" applyFont="1" applyFill="1" applyBorder="1" applyAlignment="1" applyProtection="1">
      <alignment vertical="center" wrapText="1"/>
    </xf>
    <xf numFmtId="164" fontId="19" fillId="10" borderId="21" xfId="0" applyNumberFormat="1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3" fontId="11" fillId="2" borderId="13" xfId="0" applyNumberFormat="1" applyFont="1" applyFill="1" applyBorder="1" applyAlignment="1" applyProtection="1">
      <alignment horizontal="right" vertical="center" wrapText="1"/>
    </xf>
    <xf numFmtId="3" fontId="11" fillId="2" borderId="35" xfId="0" applyNumberFormat="1" applyFont="1" applyFill="1" applyBorder="1" applyAlignment="1" applyProtection="1">
      <alignment horizontal="right" vertical="center" wrapText="1"/>
    </xf>
    <xf numFmtId="2" fontId="11" fillId="2" borderId="35" xfId="0" applyNumberFormat="1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horizontal="right" vertical="center" wrapText="1"/>
    </xf>
    <xf numFmtId="0" fontId="11" fillId="2" borderId="49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vertical="center" wrapText="1"/>
    </xf>
    <xf numFmtId="43" fontId="11" fillId="2" borderId="34" xfId="44" applyFont="1" applyFill="1" applyBorder="1" applyAlignment="1" applyProtection="1">
      <alignment horizontal="right" vertical="center" wrapText="1"/>
    </xf>
    <xf numFmtId="43" fontId="11" fillId="2" borderId="42" xfId="44" applyFont="1" applyFill="1" applyBorder="1" applyAlignment="1" applyProtection="1">
      <alignment horizontal="right" vertical="center" wrapText="1"/>
    </xf>
    <xf numFmtId="43" fontId="11" fillId="2" borderId="34" xfId="44" applyFont="1" applyFill="1" applyBorder="1" applyAlignment="1" applyProtection="1">
      <alignment horizontal="center" vertical="center" wrapText="1"/>
    </xf>
    <xf numFmtId="43" fontId="11" fillId="2" borderId="43" xfId="44" applyFont="1" applyFill="1" applyBorder="1" applyAlignment="1" applyProtection="1">
      <alignment horizontal="right" vertical="center" wrapText="1"/>
    </xf>
    <xf numFmtId="43" fontId="11" fillId="2" borderId="35" xfId="44" applyFont="1" applyFill="1" applyBorder="1" applyAlignment="1" applyProtection="1">
      <alignment horizontal="right" vertical="center" wrapText="1"/>
    </xf>
    <xf numFmtId="43" fontId="11" fillId="2" borderId="13" xfId="44" applyFont="1" applyFill="1" applyBorder="1" applyAlignment="1" applyProtection="1">
      <alignment horizontal="right" vertical="center" wrapText="1"/>
    </xf>
    <xf numFmtId="43" fontId="11" fillId="2" borderId="35" xfId="44" applyFont="1" applyFill="1" applyBorder="1" applyAlignment="1" applyProtection="1">
      <alignment horizontal="center" vertical="center" wrapText="1"/>
    </xf>
    <xf numFmtId="43" fontId="11" fillId="2" borderId="40" xfId="44" applyFont="1" applyFill="1" applyBorder="1" applyAlignment="1" applyProtection="1">
      <alignment horizontal="right" vertical="center" wrapText="1"/>
    </xf>
    <xf numFmtId="0" fontId="13" fillId="2" borderId="55" xfId="0" applyNumberFormat="1" applyFont="1" applyFill="1" applyBorder="1" applyAlignment="1" applyProtection="1">
      <alignment horizontal="center" vertical="center" wrapText="1"/>
    </xf>
    <xf numFmtId="0" fontId="11" fillId="2" borderId="55" xfId="0" applyNumberFormat="1" applyFont="1" applyFill="1" applyBorder="1" applyAlignment="1" applyProtection="1">
      <alignment horizontal="center" vertical="center" wrapText="1"/>
    </xf>
    <xf numFmtId="43" fontId="11" fillId="2" borderId="42" xfId="44" applyFont="1" applyFill="1" applyBorder="1" applyAlignment="1" applyProtection="1">
      <alignment horizontal="center" vertical="center" wrapText="1"/>
    </xf>
    <xf numFmtId="43" fontId="11" fillId="2" borderId="43" xfId="44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52" xfId="0" applyNumberFormat="1" applyFont="1" applyFill="1" applyBorder="1" applyAlignment="1" applyProtection="1">
      <alignment horizontal="left" vertical="center" wrapText="1"/>
    </xf>
    <xf numFmtId="0" fontId="11" fillId="2" borderId="56" xfId="0" applyNumberFormat="1" applyFont="1" applyFill="1" applyBorder="1" applyAlignment="1" applyProtection="1">
      <alignment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0" fontId="21" fillId="0" borderId="48" xfId="0" applyNumberFormat="1" applyFont="1" applyFill="1" applyBorder="1" applyAlignment="1" applyProtection="1">
      <alignment horizontal="left" vertical="center" wrapText="1"/>
    </xf>
    <xf numFmtId="0" fontId="21" fillId="0" borderId="49" xfId="0" applyNumberFormat="1" applyFont="1" applyFill="1" applyBorder="1" applyAlignment="1" applyProtection="1">
      <alignment horizontal="left" vertical="center" wrapText="1"/>
    </xf>
    <xf numFmtId="0" fontId="13" fillId="0" borderId="5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19" fillId="10" borderId="27" xfId="0" applyNumberFormat="1" applyFont="1" applyFill="1" applyBorder="1" applyAlignment="1" applyProtection="1">
      <alignment horizontal="left" vertical="center" wrapText="1"/>
    </xf>
    <xf numFmtId="0" fontId="19" fillId="10" borderId="28" xfId="0" applyNumberFormat="1" applyFont="1" applyFill="1" applyBorder="1" applyAlignment="1" applyProtection="1">
      <alignment horizontal="left" vertical="center" wrapText="1"/>
    </xf>
    <xf numFmtId="0" fontId="19" fillId="10" borderId="33" xfId="0" applyNumberFormat="1" applyFont="1" applyFill="1" applyBorder="1" applyAlignment="1" applyProtection="1">
      <alignment horizontal="left" vertical="center" wrapText="1"/>
    </xf>
    <xf numFmtId="0" fontId="19" fillId="10" borderId="17" xfId="0" applyNumberFormat="1" applyFont="1" applyFill="1" applyBorder="1" applyAlignment="1" applyProtection="1">
      <alignment horizontal="left" vertical="center" wrapText="1"/>
    </xf>
    <xf numFmtId="0" fontId="19" fillId="10" borderId="18" xfId="0" applyNumberFormat="1" applyFont="1" applyFill="1" applyBorder="1" applyAlignment="1" applyProtection="1">
      <alignment horizontal="left" vertical="center" wrapText="1"/>
    </xf>
    <xf numFmtId="0" fontId="10" fillId="8" borderId="27" xfId="0" applyNumberFormat="1" applyFont="1" applyFill="1" applyBorder="1" applyAlignment="1" applyProtection="1">
      <alignment horizontal="left" vertical="center" wrapText="1"/>
    </xf>
    <xf numFmtId="0" fontId="10" fillId="8" borderId="28" xfId="0" applyNumberFormat="1" applyFont="1" applyFill="1" applyBorder="1" applyAlignment="1" applyProtection="1">
      <alignment horizontal="left" vertical="center" wrapText="1"/>
    </xf>
    <xf numFmtId="0" fontId="10" fillId="9" borderId="6" xfId="0" applyNumberFormat="1" applyFont="1" applyFill="1" applyBorder="1" applyAlignment="1" applyProtection="1">
      <alignment horizontal="left" vertical="center" wrapText="1"/>
    </xf>
    <xf numFmtId="0" fontId="10" fillId="9" borderId="9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wrapText="1"/>
    </xf>
    <xf numFmtId="0" fontId="18" fillId="0" borderId="18" xfId="0" applyNumberFormat="1" applyFont="1" applyFill="1" applyBorder="1" applyAlignment="1" applyProtection="1">
      <alignment horizontal="center" wrapText="1"/>
    </xf>
    <xf numFmtId="0" fontId="18" fillId="0" borderId="19" xfId="0" applyNumberFormat="1" applyFont="1" applyFill="1" applyBorder="1" applyAlignment="1" applyProtection="1">
      <alignment horizontal="center" wrapText="1"/>
    </xf>
    <xf numFmtId="0" fontId="18" fillId="0" borderId="20" xfId="0" applyNumberFormat="1" applyFont="1" applyFill="1" applyBorder="1" applyAlignment="1" applyProtection="1">
      <alignment horizontal="center" wrapText="1"/>
    </xf>
    <xf numFmtId="0" fontId="13" fillId="0" borderId="22" xfId="0" applyNumberFormat="1" applyFont="1" applyFill="1" applyBorder="1" applyAlignment="1" applyProtection="1">
      <alignment horizontal="center" vertical="center" wrapText="1"/>
    </xf>
    <xf numFmtId="0" fontId="13" fillId="0" borderId="23" xfId="0" applyNumberFormat="1" applyFont="1" applyFill="1" applyBorder="1" applyAlignment="1" applyProtection="1">
      <alignment horizontal="center" vertical="center" wrapText="1"/>
    </xf>
    <xf numFmtId="0" fontId="10" fillId="9" borderId="7" xfId="0" applyNumberFormat="1" applyFont="1" applyFill="1" applyBorder="1" applyAlignment="1" applyProtection="1">
      <alignment horizontal="left" vertical="center" wrapText="1"/>
    </xf>
    <xf numFmtId="0" fontId="11" fillId="2" borderId="41" xfId="0" applyNumberFormat="1" applyFont="1" applyFill="1" applyBorder="1" applyAlignment="1" applyProtection="1">
      <alignment horizontal="left" vertical="center" wrapText="1"/>
    </xf>
    <xf numFmtId="0" fontId="10" fillId="9" borderId="13" xfId="0" applyNumberFormat="1" applyFont="1" applyFill="1" applyBorder="1" applyAlignment="1" applyProtection="1">
      <alignment horizontal="left" vertical="center" wrapText="1"/>
    </xf>
    <xf numFmtId="0" fontId="10" fillId="9" borderId="11" xfId="0" applyNumberFormat="1" applyFont="1" applyFill="1" applyBorder="1" applyAlignment="1" applyProtection="1">
      <alignment horizontal="left" vertical="center" wrapText="1"/>
    </xf>
    <xf numFmtId="0" fontId="10" fillId="9" borderId="14" xfId="0" applyNumberFormat="1" applyFont="1" applyFill="1" applyBorder="1" applyAlignment="1" applyProtection="1">
      <alignment horizontal="left" vertical="center" wrapText="1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9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0" fillId="8" borderId="44" xfId="0" applyNumberFormat="1" applyFont="1" applyFill="1" applyBorder="1" applyAlignment="1" applyProtection="1">
      <alignment horizontal="left" vertical="center" wrapText="1"/>
    </xf>
    <xf numFmtId="0" fontId="10" fillId="8" borderId="33" xfId="0" applyNumberFormat="1" applyFont="1" applyFill="1" applyBorder="1" applyAlignment="1" applyProtection="1">
      <alignment horizontal="left" vertical="center" wrapText="1"/>
    </xf>
    <xf numFmtId="0" fontId="11" fillId="2" borderId="51" xfId="0" applyNumberFormat="1" applyFont="1" applyFill="1" applyBorder="1" applyAlignment="1" applyProtection="1">
      <alignment horizontal="left" vertical="center" wrapText="1"/>
    </xf>
    <xf numFmtId="0" fontId="11" fillId="2" borderId="52" xfId="0" applyNumberFormat="1" applyFont="1" applyFill="1" applyBorder="1" applyAlignment="1" applyProtection="1">
      <alignment horizontal="left" vertical="center" wrapText="1"/>
    </xf>
  </cellXfs>
  <cellStyles count="45">
    <cellStyle name="Dziesiętny" xfId="44" builtinId="3"/>
    <cellStyle name="Normalny" xfId="0" builtinId="0"/>
    <cellStyle name="S0" xfId="1"/>
    <cellStyle name="S1" xfId="4"/>
    <cellStyle name="S10" xfId="6"/>
    <cellStyle name="S11" xfId="8"/>
    <cellStyle name="S12" xfId="33"/>
    <cellStyle name="S13" xfId="34"/>
    <cellStyle name="S14" xfId="35"/>
    <cellStyle name="S15" xfId="16"/>
    <cellStyle name="S16" xfId="17"/>
    <cellStyle name="S17" xfId="18"/>
    <cellStyle name="S18" xfId="19"/>
    <cellStyle name="S19" xfId="20"/>
    <cellStyle name="S2" xfId="3"/>
    <cellStyle name="S20" xfId="21"/>
    <cellStyle name="S21" xfId="22"/>
    <cellStyle name="S22" xfId="23"/>
    <cellStyle name="S23" xfId="24"/>
    <cellStyle name="S24" xfId="25"/>
    <cellStyle name="S25" xfId="26"/>
    <cellStyle name="S26" xfId="27"/>
    <cellStyle name="S27" xfId="36"/>
    <cellStyle name="S28" xfId="37"/>
    <cellStyle name="S29" xfId="38"/>
    <cellStyle name="S3" xfId="2"/>
    <cellStyle name="S30" xfId="39"/>
    <cellStyle name="S31" xfId="9"/>
    <cellStyle name="S32" xfId="10"/>
    <cellStyle name="S33" xfId="12"/>
    <cellStyle name="S34" xfId="13"/>
    <cellStyle name="S35" xfId="15"/>
    <cellStyle name="S36" xfId="29"/>
    <cellStyle name="S37" xfId="31"/>
    <cellStyle name="S38" xfId="32"/>
    <cellStyle name="S39" xfId="11"/>
    <cellStyle name="S4" xfId="5"/>
    <cellStyle name="S40" xfId="14"/>
    <cellStyle name="S41" xfId="28"/>
    <cellStyle name="S42" xfId="30"/>
    <cellStyle name="S5" xfId="40"/>
    <cellStyle name="S6" xfId="41"/>
    <cellStyle name="S7" xfId="42"/>
    <cellStyle name="S8" xfId="43"/>
    <cellStyle name="S9" xfId="7"/>
  </cellStyles>
  <dxfs count="0"/>
  <tableStyles count="0" defaultTableStyle="TableStyleMedium2" defaultPivotStyle="PivotStyleLight16"/>
  <colors>
    <mruColors>
      <color rgb="FFCC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7"/>
  <sheetViews>
    <sheetView showGridLines="0" tabSelected="1" view="pageBreakPreview" zoomScaleNormal="100" zoomScaleSheetLayoutView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M1" sqref="M1"/>
    </sheetView>
  </sheetViews>
  <sheetFormatPr defaultRowHeight="15" x14ac:dyDescent="0.25"/>
  <cols>
    <col min="1" max="1" width="5.42578125" customWidth="1"/>
    <col min="2" max="2" width="7.140625" customWidth="1"/>
    <col min="3" max="3" width="11" style="25" customWidth="1"/>
    <col min="4" max="4" width="6.140625" style="52" customWidth="1"/>
    <col min="5" max="5" width="8.5703125" hidden="1" customWidth="1"/>
    <col min="6" max="6" width="53.140625" customWidth="1"/>
    <col min="7" max="7" width="14.42578125" customWidth="1"/>
    <col min="8" max="8" width="14.5703125" customWidth="1"/>
    <col min="9" max="9" width="14" customWidth="1"/>
    <col min="10" max="10" width="7.28515625" style="25" customWidth="1"/>
    <col min="11" max="11" width="7.140625" customWidth="1"/>
    <col min="12" max="12" width="13.7109375" customWidth="1"/>
  </cols>
  <sheetData>
    <row r="1" spans="1:12" ht="68.25" customHeight="1" x14ac:dyDescent="0.25">
      <c r="A1" s="186" t="s">
        <v>480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23.25" customHeight="1" x14ac:dyDescent="0.25"/>
    <row r="3" spans="1:12" x14ac:dyDescent="0.25">
      <c r="G3" s="128"/>
      <c r="L3" t="s">
        <v>479</v>
      </c>
    </row>
    <row r="4" spans="1:12" ht="75" customHeight="1" x14ac:dyDescent="0.25">
      <c r="A4" s="39" t="s">
        <v>456</v>
      </c>
      <c r="B4" s="39" t="s">
        <v>457</v>
      </c>
      <c r="C4" s="40" t="s">
        <v>458</v>
      </c>
      <c r="D4" s="40" t="s">
        <v>478</v>
      </c>
      <c r="E4" s="182" t="s">
        <v>459</v>
      </c>
      <c r="F4" s="183"/>
      <c r="G4" s="41" t="s">
        <v>460</v>
      </c>
      <c r="H4" s="41" t="s">
        <v>461</v>
      </c>
      <c r="I4" s="41" t="s">
        <v>462</v>
      </c>
      <c r="J4" s="41" t="s">
        <v>470</v>
      </c>
      <c r="K4" s="42" t="s">
        <v>471</v>
      </c>
      <c r="L4" s="42" t="s">
        <v>472</v>
      </c>
    </row>
    <row r="5" spans="1:12" ht="14.25" customHeight="1" x14ac:dyDescent="0.25">
      <c r="A5" s="43">
        <v>1</v>
      </c>
      <c r="B5" s="43">
        <v>2</v>
      </c>
      <c r="C5" s="43">
        <v>3</v>
      </c>
      <c r="D5" s="43">
        <v>4</v>
      </c>
      <c r="E5" s="184">
        <v>5</v>
      </c>
      <c r="F5" s="185"/>
      <c r="G5" s="43">
        <v>6</v>
      </c>
      <c r="H5" s="43">
        <v>7</v>
      </c>
      <c r="I5" s="43">
        <v>8</v>
      </c>
      <c r="J5" s="43">
        <v>9</v>
      </c>
      <c r="K5" s="43">
        <v>10</v>
      </c>
      <c r="L5" s="43">
        <v>11</v>
      </c>
    </row>
    <row r="6" spans="1:12" ht="24.75" customHeight="1" thickBot="1" x14ac:dyDescent="0.3">
      <c r="A6" s="187" t="s">
        <v>482</v>
      </c>
      <c r="B6" s="188"/>
      <c r="C6" s="188"/>
      <c r="D6" s="188"/>
      <c r="E6" s="189"/>
      <c r="F6" s="190"/>
      <c r="G6" s="76">
        <v>846197454</v>
      </c>
      <c r="H6" s="76">
        <v>858539930</v>
      </c>
      <c r="I6" s="76">
        <v>829533309</v>
      </c>
      <c r="J6" s="99">
        <f>I6/H6*100</f>
        <v>96.621401057024798</v>
      </c>
      <c r="K6" s="99">
        <f>I6/$I$6*100</f>
        <v>100</v>
      </c>
      <c r="L6" s="76">
        <f>+I6-H6</f>
        <v>-29006621</v>
      </c>
    </row>
    <row r="7" spans="1:12" ht="16.5" thickTop="1" x14ac:dyDescent="0.25">
      <c r="A7" s="191" t="s">
        <v>463</v>
      </c>
      <c r="B7" s="192"/>
      <c r="C7" s="44"/>
      <c r="D7" s="44"/>
      <c r="E7" s="3"/>
      <c r="F7" s="4"/>
      <c r="G7" s="5"/>
      <c r="H7" s="5"/>
      <c r="I7" s="5"/>
      <c r="J7" s="100"/>
      <c r="K7" s="100"/>
      <c r="L7" s="5"/>
    </row>
    <row r="8" spans="1:12" ht="21.75" customHeight="1" x14ac:dyDescent="0.25">
      <c r="A8" s="122"/>
      <c r="B8" s="123"/>
      <c r="C8" s="162" t="s">
        <v>464</v>
      </c>
      <c r="D8" s="162"/>
      <c r="E8" s="162"/>
      <c r="F8" s="163"/>
      <c r="G8" s="6">
        <f t="shared" ref="G8:I9" si="0">G12+G507</f>
        <v>482096198</v>
      </c>
      <c r="H8" s="6">
        <f t="shared" si="0"/>
        <v>505973665</v>
      </c>
      <c r="I8" s="6">
        <f t="shared" si="0"/>
        <v>488771531.31</v>
      </c>
      <c r="J8" s="101">
        <f t="shared" ref="J8:J59" si="1">I8/H8*100</f>
        <v>96.600191891410006</v>
      </c>
      <c r="K8" s="101">
        <f>I8/$I$6*100</f>
        <v>58.921266452725405</v>
      </c>
      <c r="L8" s="6">
        <f t="shared" ref="L8:L59" si="2">+I8-H8</f>
        <v>-17202133.689999998</v>
      </c>
    </row>
    <row r="9" spans="1:12" ht="21.75" customHeight="1" x14ac:dyDescent="0.25">
      <c r="A9" s="22"/>
      <c r="B9" s="23"/>
      <c r="C9" s="164" t="s">
        <v>465</v>
      </c>
      <c r="D9" s="164"/>
      <c r="E9" s="164"/>
      <c r="F9" s="164"/>
      <c r="G9" s="6">
        <f t="shared" si="0"/>
        <v>364101256</v>
      </c>
      <c r="H9" s="6">
        <f t="shared" si="0"/>
        <v>352566265</v>
      </c>
      <c r="I9" s="6">
        <f t="shared" si="0"/>
        <v>340761777.27999997</v>
      </c>
      <c r="J9" s="102">
        <f t="shared" si="1"/>
        <v>96.651838564305052</v>
      </c>
      <c r="K9" s="102">
        <f>I9/$I$6*100</f>
        <v>41.078733497849207</v>
      </c>
      <c r="L9" s="7">
        <f t="shared" si="2"/>
        <v>-11804487.720000029</v>
      </c>
    </row>
    <row r="10" spans="1:12" ht="21.75" customHeight="1" thickBot="1" x14ac:dyDescent="0.3">
      <c r="A10" s="171" t="s">
        <v>466</v>
      </c>
      <c r="B10" s="172"/>
      <c r="C10" s="173"/>
      <c r="D10" s="173"/>
      <c r="E10" s="173"/>
      <c r="F10" s="173"/>
      <c r="G10" s="72">
        <f>G15+G52+G55+G79+G85+G166+G183+G194+G208+G262+G274+G277+G289+G328+G334+G372+G382+G412+G430+G447+G494+G499</f>
        <v>784621454</v>
      </c>
      <c r="H10" s="72">
        <f>H15+H52+H55+H79+H85+H166+H183+H194+H208+H262+H274+H277+H289+H328+H334+H372+H382+H412+H430+H447+H494+H499</f>
        <v>759600314</v>
      </c>
      <c r="I10" s="72">
        <f>I15+I52+I55+I79+I85+I166+I183+I194+I208+I262+I274+I277+I289+I328+I334+I372+I382+I412+I430+I447+I494+I499+1</f>
        <v>731024797</v>
      </c>
      <c r="J10" s="103">
        <f>I10/H10*100</f>
        <v>96.238085151713094</v>
      </c>
      <c r="K10" s="103">
        <f>I10/$I$6*100</f>
        <v>88.124827426308926</v>
      </c>
      <c r="L10" s="72">
        <f t="shared" si="2"/>
        <v>-28575517</v>
      </c>
    </row>
    <row r="11" spans="1:12" x14ac:dyDescent="0.25">
      <c r="A11" s="166" t="s">
        <v>463</v>
      </c>
      <c r="B11" s="167"/>
      <c r="C11" s="45"/>
      <c r="D11" s="45"/>
      <c r="E11" s="8"/>
      <c r="F11" s="9"/>
      <c r="G11" s="75"/>
      <c r="H11" s="75"/>
      <c r="I11" s="75"/>
      <c r="J11" s="104"/>
      <c r="K11" s="104"/>
      <c r="L11" s="11"/>
    </row>
    <row r="12" spans="1:12" ht="19.5" customHeight="1" x14ac:dyDescent="0.25">
      <c r="A12" s="122"/>
      <c r="B12" s="123"/>
      <c r="C12" s="162" t="s">
        <v>464</v>
      </c>
      <c r="D12" s="162"/>
      <c r="E12" s="162"/>
      <c r="F12" s="163"/>
      <c r="G12" s="12">
        <v>427825198</v>
      </c>
      <c r="H12" s="12">
        <v>424630787</v>
      </c>
      <c r="I12" s="12">
        <v>407846966</v>
      </c>
      <c r="J12" s="101">
        <f t="shared" si="1"/>
        <v>96.047431907003954</v>
      </c>
      <c r="K12" s="101">
        <f>I12/$I$6*100</f>
        <v>49.165833556660715</v>
      </c>
      <c r="L12" s="12">
        <f t="shared" si="2"/>
        <v>-16783821</v>
      </c>
    </row>
    <row r="13" spans="1:12" ht="18" customHeight="1" x14ac:dyDescent="0.25">
      <c r="A13" s="22"/>
      <c r="B13" s="23"/>
      <c r="C13" s="164" t="s">
        <v>465</v>
      </c>
      <c r="D13" s="164"/>
      <c r="E13" s="164"/>
      <c r="F13" s="164"/>
      <c r="G13" s="13">
        <v>356796256</v>
      </c>
      <c r="H13" s="13">
        <v>334969527</v>
      </c>
      <c r="I13" s="13">
        <v>323177831</v>
      </c>
      <c r="J13" s="102">
        <f t="shared" si="1"/>
        <v>96.479770531484803</v>
      </c>
      <c r="K13" s="102">
        <f>I13/$I$6*100</f>
        <v>38.958993869648218</v>
      </c>
      <c r="L13" s="13">
        <f t="shared" si="2"/>
        <v>-11791696</v>
      </c>
    </row>
    <row r="14" spans="1:12" ht="15" customHeight="1" x14ac:dyDescent="0.25">
      <c r="A14" s="124"/>
      <c r="B14" s="125"/>
      <c r="C14" s="165" t="s">
        <v>477</v>
      </c>
      <c r="D14" s="165"/>
      <c r="E14" s="28"/>
      <c r="F14" s="28"/>
      <c r="G14" s="17"/>
      <c r="H14" s="18"/>
      <c r="I14" s="17"/>
      <c r="J14" s="105"/>
      <c r="K14" s="105"/>
      <c r="L14" s="77"/>
    </row>
    <row r="15" spans="1:12" ht="18.75" customHeight="1" thickBot="1" x14ac:dyDescent="0.3">
      <c r="A15" s="176" t="s">
        <v>1</v>
      </c>
      <c r="B15" s="177"/>
      <c r="C15" s="177"/>
      <c r="D15" s="177"/>
      <c r="E15" s="177"/>
      <c r="F15" s="177"/>
      <c r="G15" s="59">
        <v>46193744</v>
      </c>
      <c r="H15" s="60">
        <v>85172569</v>
      </c>
      <c r="I15" s="59">
        <v>83112739</v>
      </c>
      <c r="J15" s="106">
        <f t="shared" si="1"/>
        <v>97.581580520366828</v>
      </c>
      <c r="K15" s="106">
        <f t="shared" ref="K15:K59" si="3">I15/$I$6*100</f>
        <v>10.019216600258304</v>
      </c>
      <c r="L15" s="78">
        <f>+I15-H15</f>
        <v>-2059830</v>
      </c>
    </row>
    <row r="16" spans="1:12" ht="15" customHeight="1" x14ac:dyDescent="0.25">
      <c r="A16" s="181" t="s">
        <v>0</v>
      </c>
      <c r="B16" s="195" t="s">
        <v>2</v>
      </c>
      <c r="C16" s="196"/>
      <c r="D16" s="196"/>
      <c r="E16" s="196"/>
      <c r="F16" s="196"/>
      <c r="G16" s="61">
        <v>11087887</v>
      </c>
      <c r="H16" s="62">
        <v>11037887</v>
      </c>
      <c r="I16" s="61">
        <v>11036373</v>
      </c>
      <c r="J16" s="107">
        <f t="shared" si="1"/>
        <v>99.986283606635936</v>
      </c>
      <c r="K16" s="107">
        <f t="shared" si="3"/>
        <v>1.3304315667931788</v>
      </c>
      <c r="L16" s="79">
        <f t="shared" si="2"/>
        <v>-1514</v>
      </c>
    </row>
    <row r="17" spans="1:12" ht="27.75" customHeight="1" x14ac:dyDescent="0.25">
      <c r="A17" s="181"/>
      <c r="B17" s="180"/>
      <c r="C17" s="46" t="s">
        <v>474</v>
      </c>
      <c r="D17" s="47"/>
      <c r="E17" s="1"/>
      <c r="F17" s="16" t="s">
        <v>116</v>
      </c>
      <c r="G17" s="17">
        <v>10681600</v>
      </c>
      <c r="H17" s="18">
        <v>10612614</v>
      </c>
      <c r="I17" s="17">
        <v>10611614</v>
      </c>
      <c r="J17" s="105">
        <f t="shared" si="1"/>
        <v>99.990577250807391</v>
      </c>
      <c r="K17" s="105">
        <f t="shared" si="3"/>
        <v>1.2792269924389497</v>
      </c>
      <c r="L17" s="77">
        <f t="shared" si="2"/>
        <v>-1000</v>
      </c>
    </row>
    <row r="18" spans="1:12" ht="15" customHeight="1" x14ac:dyDescent="0.25">
      <c r="A18" s="181"/>
      <c r="B18" s="180"/>
      <c r="C18" s="46" t="s">
        <v>474</v>
      </c>
      <c r="D18" s="47"/>
      <c r="E18" s="1"/>
      <c r="F18" s="16" t="s">
        <v>117</v>
      </c>
      <c r="G18" s="17">
        <v>164400</v>
      </c>
      <c r="H18" s="18">
        <v>164400</v>
      </c>
      <c r="I18" s="17">
        <v>164400</v>
      </c>
      <c r="J18" s="105">
        <f t="shared" si="1"/>
        <v>100</v>
      </c>
      <c r="K18" s="105">
        <f t="shared" si="3"/>
        <v>1.9818372356642765E-2</v>
      </c>
      <c r="L18" s="77">
        <f t="shared" si="2"/>
        <v>0</v>
      </c>
    </row>
    <row r="19" spans="1:12" ht="26.25" customHeight="1" x14ac:dyDescent="0.25">
      <c r="A19" s="181"/>
      <c r="B19" s="180"/>
      <c r="C19" s="46" t="s">
        <v>474</v>
      </c>
      <c r="D19" s="47"/>
      <c r="E19" s="1"/>
      <c r="F19" s="16" t="s">
        <v>118</v>
      </c>
      <c r="G19" s="17">
        <v>171887</v>
      </c>
      <c r="H19" s="18">
        <v>190873</v>
      </c>
      <c r="I19" s="17">
        <v>190873</v>
      </c>
      <c r="J19" s="105">
        <f t="shared" si="1"/>
        <v>100</v>
      </c>
      <c r="K19" s="105">
        <f t="shared" si="3"/>
        <v>2.300968483472916E-2</v>
      </c>
      <c r="L19" s="77">
        <f t="shared" si="2"/>
        <v>0</v>
      </c>
    </row>
    <row r="20" spans="1:12" ht="15" customHeight="1" x14ac:dyDescent="0.25">
      <c r="A20" s="181"/>
      <c r="B20" s="180"/>
      <c r="C20" s="46" t="s">
        <v>475</v>
      </c>
      <c r="D20" s="47"/>
      <c r="E20" s="1"/>
      <c r="F20" s="16" t="s">
        <v>119</v>
      </c>
      <c r="G20" s="17">
        <v>70000</v>
      </c>
      <c r="H20" s="18">
        <v>70000</v>
      </c>
      <c r="I20" s="17">
        <v>69487</v>
      </c>
      <c r="J20" s="105">
        <f t="shared" si="1"/>
        <v>99.267142857142858</v>
      </c>
      <c r="K20" s="105">
        <f t="shared" si="3"/>
        <v>8.3766377125671278E-3</v>
      </c>
      <c r="L20" s="77">
        <f t="shared" si="2"/>
        <v>-513</v>
      </c>
    </row>
    <row r="21" spans="1:12" ht="15" customHeight="1" x14ac:dyDescent="0.25">
      <c r="A21" s="181"/>
      <c r="B21" s="178" t="s">
        <v>3</v>
      </c>
      <c r="C21" s="179"/>
      <c r="D21" s="179"/>
      <c r="E21" s="179"/>
      <c r="F21" s="193"/>
      <c r="G21" s="63">
        <v>25445229</v>
      </c>
      <c r="H21" s="64">
        <v>64554887</v>
      </c>
      <c r="I21" s="63">
        <v>64317380</v>
      </c>
      <c r="J21" s="108">
        <f t="shared" si="1"/>
        <v>99.63208517427968</v>
      </c>
      <c r="K21" s="108">
        <f t="shared" si="3"/>
        <v>7.7534415197304627</v>
      </c>
      <c r="L21" s="80">
        <f t="shared" si="2"/>
        <v>-237507</v>
      </c>
    </row>
    <row r="22" spans="1:12" ht="16.5" customHeight="1" x14ac:dyDescent="0.25">
      <c r="A22" s="181"/>
      <c r="B22" s="180"/>
      <c r="C22" s="46" t="s">
        <v>475</v>
      </c>
      <c r="D22" s="47" t="s">
        <v>469</v>
      </c>
      <c r="E22" s="1"/>
      <c r="F22" s="16" t="s">
        <v>120</v>
      </c>
      <c r="G22" s="17">
        <v>927074</v>
      </c>
      <c r="H22" s="18">
        <v>927074</v>
      </c>
      <c r="I22" s="17">
        <v>927073</v>
      </c>
      <c r="J22" s="105">
        <f t="shared" si="1"/>
        <v>99.999892133745533</v>
      </c>
      <c r="K22" s="105">
        <f t="shared" si="3"/>
        <v>0.11175838148290679</v>
      </c>
      <c r="L22" s="77">
        <f t="shared" si="2"/>
        <v>-1</v>
      </c>
    </row>
    <row r="23" spans="1:12" ht="38.25" customHeight="1" x14ac:dyDescent="0.25">
      <c r="A23" s="181"/>
      <c r="B23" s="180"/>
      <c r="C23" s="46" t="s">
        <v>475</v>
      </c>
      <c r="D23" s="47"/>
      <c r="E23" s="1"/>
      <c r="F23" s="16" t="s">
        <v>121</v>
      </c>
      <c r="G23" s="17">
        <v>0</v>
      </c>
      <c r="H23" s="18">
        <v>800000</v>
      </c>
      <c r="I23" s="17">
        <v>800000</v>
      </c>
      <c r="J23" s="105">
        <f t="shared" si="1"/>
        <v>100</v>
      </c>
      <c r="K23" s="105">
        <f t="shared" si="3"/>
        <v>9.6439768158845571E-2</v>
      </c>
      <c r="L23" s="77">
        <f t="shared" si="2"/>
        <v>0</v>
      </c>
    </row>
    <row r="24" spans="1:12" ht="40.5" customHeight="1" x14ac:dyDescent="0.25">
      <c r="A24" s="181"/>
      <c r="B24" s="180"/>
      <c r="C24" s="46" t="s">
        <v>475</v>
      </c>
      <c r="D24" s="47"/>
      <c r="E24" s="1"/>
      <c r="F24" s="16" t="s">
        <v>122</v>
      </c>
      <c r="G24" s="17">
        <v>0</v>
      </c>
      <c r="H24" s="18">
        <v>13479989</v>
      </c>
      <c r="I24" s="17">
        <v>13479988</v>
      </c>
      <c r="J24" s="105">
        <f t="shared" si="1"/>
        <v>99.999992581596317</v>
      </c>
      <c r="K24" s="105">
        <f t="shared" si="3"/>
        <v>1.6250086468800253</v>
      </c>
      <c r="L24" s="77">
        <f t="shared" si="2"/>
        <v>-1</v>
      </c>
    </row>
    <row r="25" spans="1:12" ht="41.25" customHeight="1" x14ac:dyDescent="0.25">
      <c r="A25" s="181"/>
      <c r="B25" s="180"/>
      <c r="C25" s="46" t="s">
        <v>475</v>
      </c>
      <c r="D25" s="47"/>
      <c r="E25" s="1"/>
      <c r="F25" s="16" t="s">
        <v>123</v>
      </c>
      <c r="G25" s="17">
        <v>0</v>
      </c>
      <c r="H25" s="18">
        <v>121156</v>
      </c>
      <c r="I25" s="17">
        <v>121155</v>
      </c>
      <c r="J25" s="105">
        <f t="shared" si="1"/>
        <v>99.99917461784807</v>
      </c>
      <c r="K25" s="105">
        <f t="shared" si="3"/>
        <v>1.460520013910617E-2</v>
      </c>
      <c r="L25" s="77">
        <f t="shared" si="2"/>
        <v>-1</v>
      </c>
    </row>
    <row r="26" spans="1:12" ht="28.5" customHeight="1" x14ac:dyDescent="0.25">
      <c r="A26" s="181"/>
      <c r="B26" s="180"/>
      <c r="C26" s="46" t="s">
        <v>475</v>
      </c>
      <c r="D26" s="47"/>
      <c r="E26" s="1"/>
      <c r="F26" s="16" t="s">
        <v>124</v>
      </c>
      <c r="G26" s="17">
        <v>0</v>
      </c>
      <c r="H26" s="18">
        <v>71648</v>
      </c>
      <c r="I26" s="17">
        <v>71648</v>
      </c>
      <c r="J26" s="105">
        <f t="shared" si="1"/>
        <v>100</v>
      </c>
      <c r="K26" s="105">
        <f t="shared" si="3"/>
        <v>8.6371456363062097E-3</v>
      </c>
      <c r="L26" s="77">
        <f t="shared" si="2"/>
        <v>0</v>
      </c>
    </row>
    <row r="27" spans="1:12" ht="26.25" customHeight="1" x14ac:dyDescent="0.25">
      <c r="A27" s="181"/>
      <c r="B27" s="180"/>
      <c r="C27" s="46" t="s">
        <v>475</v>
      </c>
      <c r="D27" s="47"/>
      <c r="E27" s="1"/>
      <c r="F27" s="16" t="s">
        <v>125</v>
      </c>
      <c r="G27" s="17">
        <v>0</v>
      </c>
      <c r="H27" s="18">
        <v>33866</v>
      </c>
      <c r="I27" s="17">
        <v>33865</v>
      </c>
      <c r="J27" s="105">
        <f t="shared" si="1"/>
        <v>99.997047185968228</v>
      </c>
      <c r="K27" s="105">
        <f t="shared" si="3"/>
        <v>4.0824159358741315E-3</v>
      </c>
      <c r="L27" s="77">
        <f t="shared" si="2"/>
        <v>-1</v>
      </c>
    </row>
    <row r="28" spans="1:12" ht="41.25" customHeight="1" x14ac:dyDescent="0.25">
      <c r="A28" s="181"/>
      <c r="B28" s="180"/>
      <c r="C28" s="46" t="s">
        <v>475</v>
      </c>
      <c r="D28" s="47" t="s">
        <v>469</v>
      </c>
      <c r="E28" s="1"/>
      <c r="F28" s="16" t="s">
        <v>126</v>
      </c>
      <c r="G28" s="17">
        <v>0</v>
      </c>
      <c r="H28" s="18">
        <v>1026677</v>
      </c>
      <c r="I28" s="17">
        <v>1026450</v>
      </c>
      <c r="J28" s="105">
        <f t="shared" si="1"/>
        <v>99.977889832927005</v>
      </c>
      <c r="K28" s="105">
        <f t="shared" si="3"/>
        <v>0.12373825003330879</v>
      </c>
      <c r="L28" s="77">
        <f t="shared" si="2"/>
        <v>-227</v>
      </c>
    </row>
    <row r="29" spans="1:12" ht="16.5" customHeight="1" x14ac:dyDescent="0.25">
      <c r="A29" s="81" t="s">
        <v>0</v>
      </c>
      <c r="B29" s="2"/>
      <c r="C29" s="46" t="s">
        <v>475</v>
      </c>
      <c r="D29" s="47"/>
      <c r="E29" s="1"/>
      <c r="F29" s="16" t="s">
        <v>127</v>
      </c>
      <c r="G29" s="17">
        <v>0</v>
      </c>
      <c r="H29" s="18">
        <v>1990807</v>
      </c>
      <c r="I29" s="17">
        <v>1990807</v>
      </c>
      <c r="J29" s="105">
        <f t="shared" si="1"/>
        <v>100</v>
      </c>
      <c r="K29" s="105">
        <f t="shared" si="3"/>
        <v>0.23999120691125861</v>
      </c>
      <c r="L29" s="77">
        <f t="shared" si="2"/>
        <v>0</v>
      </c>
    </row>
    <row r="30" spans="1:12" ht="17.25" customHeight="1" x14ac:dyDescent="0.25">
      <c r="A30" s="81"/>
      <c r="B30" s="2"/>
      <c r="C30" s="46" t="s">
        <v>475</v>
      </c>
      <c r="D30" s="47" t="s">
        <v>469</v>
      </c>
      <c r="E30" s="1"/>
      <c r="F30" s="16" t="s">
        <v>128</v>
      </c>
      <c r="G30" s="17">
        <v>10927000</v>
      </c>
      <c r="H30" s="18">
        <v>13835057</v>
      </c>
      <c r="I30" s="17">
        <v>13827858</v>
      </c>
      <c r="J30" s="105">
        <f t="shared" si="1"/>
        <v>99.9479655197662</v>
      </c>
      <c r="K30" s="105">
        <f t="shared" si="3"/>
        <v>1.6669442745667975</v>
      </c>
      <c r="L30" s="77">
        <f t="shared" si="2"/>
        <v>-7199</v>
      </c>
    </row>
    <row r="31" spans="1:12" ht="41.25" customHeight="1" x14ac:dyDescent="0.25">
      <c r="A31" s="81"/>
      <c r="B31" s="2"/>
      <c r="C31" s="46" t="s">
        <v>475</v>
      </c>
      <c r="D31" s="47" t="s">
        <v>469</v>
      </c>
      <c r="E31" s="1"/>
      <c r="F31" s="16" t="s">
        <v>129</v>
      </c>
      <c r="G31" s="17">
        <v>3965846</v>
      </c>
      <c r="H31" s="18">
        <v>3965846</v>
      </c>
      <c r="I31" s="17">
        <v>3835224</v>
      </c>
      <c r="J31" s="105">
        <f t="shared" si="1"/>
        <v>96.706326972857752</v>
      </c>
      <c r="K31" s="105">
        <f t="shared" si="3"/>
        <v>0.46233514174655044</v>
      </c>
      <c r="L31" s="77">
        <f t="shared" si="2"/>
        <v>-130622</v>
      </c>
    </row>
    <row r="32" spans="1:12" ht="38.25" customHeight="1" x14ac:dyDescent="0.25">
      <c r="A32" s="81"/>
      <c r="B32" s="2"/>
      <c r="C32" s="46" t="s">
        <v>475</v>
      </c>
      <c r="D32" s="47" t="s">
        <v>469</v>
      </c>
      <c r="E32" s="1"/>
      <c r="F32" s="16" t="s">
        <v>130</v>
      </c>
      <c r="G32" s="17">
        <v>3358468</v>
      </c>
      <c r="H32" s="18">
        <v>3358468</v>
      </c>
      <c r="I32" s="17">
        <v>3286548</v>
      </c>
      <c r="J32" s="105">
        <f t="shared" si="1"/>
        <v>97.858547409116298</v>
      </c>
      <c r="K32" s="105">
        <f t="shared" si="3"/>
        <v>0.39619240895364699</v>
      </c>
      <c r="L32" s="77">
        <f t="shared" si="2"/>
        <v>-71920</v>
      </c>
    </row>
    <row r="33" spans="1:12" ht="42" customHeight="1" x14ac:dyDescent="0.25">
      <c r="A33" s="81"/>
      <c r="B33" s="2"/>
      <c r="C33" s="46" t="s">
        <v>475</v>
      </c>
      <c r="D33" s="47" t="s">
        <v>469</v>
      </c>
      <c r="E33" s="1"/>
      <c r="F33" s="16" t="s">
        <v>131</v>
      </c>
      <c r="G33" s="17">
        <v>3118514</v>
      </c>
      <c r="H33" s="18">
        <v>3005702</v>
      </c>
      <c r="I33" s="17">
        <v>2983151</v>
      </c>
      <c r="J33" s="105">
        <f t="shared" si="1"/>
        <v>99.249726020743239</v>
      </c>
      <c r="K33" s="105">
        <f t="shared" si="3"/>
        <v>0.35961798852853538</v>
      </c>
      <c r="L33" s="77">
        <f t="shared" si="2"/>
        <v>-22551</v>
      </c>
    </row>
    <row r="34" spans="1:12" ht="38.25" x14ac:dyDescent="0.25">
      <c r="A34" s="81"/>
      <c r="B34" s="2"/>
      <c r="C34" s="46" t="s">
        <v>475</v>
      </c>
      <c r="D34" s="47" t="s">
        <v>469</v>
      </c>
      <c r="E34" s="1"/>
      <c r="F34" s="16" t="s">
        <v>132</v>
      </c>
      <c r="G34" s="17">
        <v>3148327</v>
      </c>
      <c r="H34" s="18">
        <v>1333272</v>
      </c>
      <c r="I34" s="17">
        <v>1328289</v>
      </c>
      <c r="J34" s="105">
        <f t="shared" si="1"/>
        <v>99.626257807859162</v>
      </c>
      <c r="K34" s="105">
        <f t="shared" si="3"/>
        <v>0.16012485400993104</v>
      </c>
      <c r="L34" s="77">
        <f t="shared" si="2"/>
        <v>-4983</v>
      </c>
    </row>
    <row r="35" spans="1:12" ht="27" customHeight="1" x14ac:dyDescent="0.25">
      <c r="A35" s="81"/>
      <c r="B35" s="2"/>
      <c r="C35" s="46" t="s">
        <v>475</v>
      </c>
      <c r="D35" s="47"/>
      <c r="E35" s="1"/>
      <c r="F35" s="16" t="s">
        <v>133</v>
      </c>
      <c r="G35" s="17">
        <v>0</v>
      </c>
      <c r="H35" s="18">
        <v>20605325</v>
      </c>
      <c r="I35" s="17">
        <v>20605325</v>
      </c>
      <c r="J35" s="105">
        <f t="shared" si="1"/>
        <v>100</v>
      </c>
      <c r="K35" s="105">
        <f t="shared" si="3"/>
        <v>2.4839659572970807</v>
      </c>
      <c r="L35" s="77">
        <f t="shared" si="2"/>
        <v>0</v>
      </c>
    </row>
    <row r="36" spans="1:12" ht="15" customHeight="1" x14ac:dyDescent="0.25">
      <c r="A36" s="181" t="s">
        <v>0</v>
      </c>
      <c r="B36" s="178" t="s">
        <v>4</v>
      </c>
      <c r="C36" s="179"/>
      <c r="D36" s="179"/>
      <c r="E36" s="179"/>
      <c r="F36" s="179"/>
      <c r="G36" s="63">
        <v>3000</v>
      </c>
      <c r="H36" s="64">
        <v>3000</v>
      </c>
      <c r="I36" s="63">
        <v>0</v>
      </c>
      <c r="J36" s="108">
        <f t="shared" si="1"/>
        <v>0</v>
      </c>
      <c r="K36" s="108">
        <f t="shared" si="3"/>
        <v>0</v>
      </c>
      <c r="L36" s="80">
        <f t="shared" si="2"/>
        <v>-3000</v>
      </c>
    </row>
    <row r="37" spans="1:12" ht="15.75" customHeight="1" x14ac:dyDescent="0.25">
      <c r="A37" s="181"/>
      <c r="B37" s="1"/>
      <c r="C37" s="46" t="s">
        <v>474</v>
      </c>
      <c r="D37" s="47"/>
      <c r="E37" s="1"/>
      <c r="F37" s="16" t="s">
        <v>134</v>
      </c>
      <c r="G37" s="17">
        <v>3000</v>
      </c>
      <c r="H37" s="18">
        <v>3000</v>
      </c>
      <c r="I37" s="17">
        <v>0</v>
      </c>
      <c r="J37" s="105">
        <f t="shared" si="1"/>
        <v>0</v>
      </c>
      <c r="K37" s="105">
        <f t="shared" si="3"/>
        <v>0</v>
      </c>
      <c r="L37" s="77">
        <f t="shared" si="2"/>
        <v>-3000</v>
      </c>
    </row>
    <row r="38" spans="1:12" ht="15" customHeight="1" x14ac:dyDescent="0.25">
      <c r="A38" s="181"/>
      <c r="B38" s="178" t="s">
        <v>5</v>
      </c>
      <c r="C38" s="179"/>
      <c r="D38" s="179"/>
      <c r="E38" s="179"/>
      <c r="F38" s="179"/>
      <c r="G38" s="63">
        <v>389428</v>
      </c>
      <c r="H38" s="64">
        <v>229428</v>
      </c>
      <c r="I38" s="63">
        <v>172368</v>
      </c>
      <c r="J38" s="108">
        <f t="shared" si="1"/>
        <v>75.129452377216381</v>
      </c>
      <c r="K38" s="108">
        <f t="shared" si="3"/>
        <v>2.0778912447504863E-2</v>
      </c>
      <c r="L38" s="80">
        <f t="shared" si="2"/>
        <v>-57060</v>
      </c>
    </row>
    <row r="39" spans="1:12" ht="31.5" customHeight="1" x14ac:dyDescent="0.25">
      <c r="A39" s="181"/>
      <c r="B39" s="180"/>
      <c r="C39" s="46" t="s">
        <v>474</v>
      </c>
      <c r="D39" s="47" t="s">
        <v>469</v>
      </c>
      <c r="E39" s="1"/>
      <c r="F39" s="16" t="s">
        <v>135</v>
      </c>
      <c r="G39" s="17">
        <v>380228</v>
      </c>
      <c r="H39" s="18">
        <v>220228</v>
      </c>
      <c r="I39" s="17">
        <v>172368</v>
      </c>
      <c r="J39" s="105">
        <f t="shared" si="1"/>
        <v>78.267976824018746</v>
      </c>
      <c r="K39" s="105">
        <f t="shared" si="3"/>
        <v>2.0778912447504863E-2</v>
      </c>
      <c r="L39" s="77">
        <f t="shared" si="2"/>
        <v>-47860</v>
      </c>
    </row>
    <row r="40" spans="1:12" ht="29.25" customHeight="1" x14ac:dyDescent="0.25">
      <c r="A40" s="181"/>
      <c r="B40" s="180"/>
      <c r="C40" s="46" t="s">
        <v>475</v>
      </c>
      <c r="D40" s="47" t="s">
        <v>469</v>
      </c>
      <c r="E40" s="1"/>
      <c r="F40" s="16" t="s">
        <v>136</v>
      </c>
      <c r="G40" s="17">
        <v>9200</v>
      </c>
      <c r="H40" s="18">
        <v>9200</v>
      </c>
      <c r="I40" s="17">
        <v>0</v>
      </c>
      <c r="J40" s="105">
        <f t="shared" si="1"/>
        <v>0</v>
      </c>
      <c r="K40" s="105">
        <f t="shared" si="3"/>
        <v>0</v>
      </c>
      <c r="L40" s="77">
        <f t="shared" si="2"/>
        <v>-9200</v>
      </c>
    </row>
    <row r="41" spans="1:12" ht="15" customHeight="1" x14ac:dyDescent="0.25">
      <c r="A41" s="181"/>
      <c r="B41" s="178" t="s">
        <v>6</v>
      </c>
      <c r="C41" s="179"/>
      <c r="D41" s="179"/>
      <c r="E41" s="179"/>
      <c r="F41" s="179"/>
      <c r="G41" s="63">
        <v>9000000</v>
      </c>
      <c r="H41" s="64">
        <v>9015917</v>
      </c>
      <c r="I41" s="63">
        <v>7261201</v>
      </c>
      <c r="J41" s="108">
        <f t="shared" si="1"/>
        <v>80.537575933762469</v>
      </c>
      <c r="K41" s="108">
        <f t="shared" si="3"/>
        <v>0.87533567624347197</v>
      </c>
      <c r="L41" s="80">
        <f t="shared" si="2"/>
        <v>-1754716</v>
      </c>
    </row>
    <row r="42" spans="1:12" ht="13.5" customHeight="1" x14ac:dyDescent="0.25">
      <c r="A42" s="181"/>
      <c r="B42" s="180"/>
      <c r="C42" s="46" t="s">
        <v>474</v>
      </c>
      <c r="D42" s="47"/>
      <c r="E42" s="1"/>
      <c r="F42" s="16" t="s">
        <v>137</v>
      </c>
      <c r="G42" s="17">
        <v>44000</v>
      </c>
      <c r="H42" s="18">
        <v>64000</v>
      </c>
      <c r="I42" s="17">
        <v>61723</v>
      </c>
      <c r="J42" s="105">
        <f t="shared" si="1"/>
        <v>96.442187500000003</v>
      </c>
      <c r="K42" s="105">
        <f t="shared" si="3"/>
        <v>7.4406897625855306E-3</v>
      </c>
      <c r="L42" s="77">
        <f t="shared" si="2"/>
        <v>-2277</v>
      </c>
    </row>
    <row r="43" spans="1:12" ht="13.5" customHeight="1" x14ac:dyDescent="0.25">
      <c r="A43" s="181"/>
      <c r="B43" s="180"/>
      <c r="C43" s="46" t="s">
        <v>474</v>
      </c>
      <c r="D43" s="47"/>
      <c r="E43" s="1"/>
      <c r="F43" s="16" t="s">
        <v>138</v>
      </c>
      <c r="G43" s="17">
        <v>0</v>
      </c>
      <c r="H43" s="18">
        <v>130800</v>
      </c>
      <c r="I43" s="17">
        <v>130800</v>
      </c>
      <c r="J43" s="105">
        <f t="shared" si="1"/>
        <v>100</v>
      </c>
      <c r="K43" s="105">
        <f t="shared" si="3"/>
        <v>1.5767902093971251E-2</v>
      </c>
      <c r="L43" s="77">
        <f t="shared" si="2"/>
        <v>0</v>
      </c>
    </row>
    <row r="44" spans="1:12" ht="13.5" customHeight="1" x14ac:dyDescent="0.25">
      <c r="A44" s="81" t="s">
        <v>0</v>
      </c>
      <c r="B44" s="2"/>
      <c r="C44" s="46" t="s">
        <v>474</v>
      </c>
      <c r="D44" s="47"/>
      <c r="E44" s="1"/>
      <c r="F44" s="16" t="s">
        <v>139</v>
      </c>
      <c r="G44" s="17">
        <v>0</v>
      </c>
      <c r="H44" s="18">
        <v>15917</v>
      </c>
      <c r="I44" s="17">
        <v>15917</v>
      </c>
      <c r="J44" s="105">
        <f t="shared" si="1"/>
        <v>100</v>
      </c>
      <c r="K44" s="105">
        <f t="shared" si="3"/>
        <v>1.9187897372304312E-3</v>
      </c>
      <c r="L44" s="77">
        <f t="shared" si="2"/>
        <v>0</v>
      </c>
    </row>
    <row r="45" spans="1:12" ht="13.5" customHeight="1" x14ac:dyDescent="0.25">
      <c r="A45" s="181"/>
      <c r="B45" s="180"/>
      <c r="C45" s="46" t="s">
        <v>475</v>
      </c>
      <c r="D45" s="47"/>
      <c r="E45" s="1"/>
      <c r="F45" s="16" t="s">
        <v>137</v>
      </c>
      <c r="G45" s="17">
        <v>50000</v>
      </c>
      <c r="H45" s="35">
        <v>0</v>
      </c>
      <c r="I45" s="36">
        <v>0</v>
      </c>
      <c r="J45" s="109">
        <v>0</v>
      </c>
      <c r="K45" s="109">
        <f t="shared" si="3"/>
        <v>0</v>
      </c>
      <c r="L45" s="82">
        <f t="shared" si="2"/>
        <v>0</v>
      </c>
    </row>
    <row r="46" spans="1:12" ht="13.5" customHeight="1" x14ac:dyDescent="0.25">
      <c r="A46" s="181"/>
      <c r="B46" s="180"/>
      <c r="C46" s="46" t="s">
        <v>475</v>
      </c>
      <c r="D46" s="47"/>
      <c r="E46" s="1"/>
      <c r="F46" s="16" t="s">
        <v>140</v>
      </c>
      <c r="G46" s="17">
        <v>8906000</v>
      </c>
      <c r="H46" s="18">
        <v>8805200</v>
      </c>
      <c r="I46" s="17">
        <v>7052761</v>
      </c>
      <c r="J46" s="105">
        <f t="shared" si="1"/>
        <v>80.097680915822465</v>
      </c>
      <c r="K46" s="105">
        <f t="shared" si="3"/>
        <v>0.85020829464968473</v>
      </c>
      <c r="L46" s="77">
        <f t="shared" si="2"/>
        <v>-1752439</v>
      </c>
    </row>
    <row r="47" spans="1:12" ht="15" customHeight="1" x14ac:dyDescent="0.25">
      <c r="A47" s="181" t="s">
        <v>0</v>
      </c>
      <c r="B47" s="178" t="s">
        <v>7</v>
      </c>
      <c r="C47" s="179"/>
      <c r="D47" s="179"/>
      <c r="E47" s="179"/>
      <c r="F47" s="179"/>
      <c r="G47" s="63">
        <v>268200</v>
      </c>
      <c r="H47" s="64">
        <v>331450</v>
      </c>
      <c r="I47" s="63">
        <v>325417</v>
      </c>
      <c r="J47" s="108">
        <f t="shared" si="1"/>
        <v>98.179815960174992</v>
      </c>
      <c r="K47" s="108">
        <f t="shared" si="3"/>
        <v>3.9228925043683811E-2</v>
      </c>
      <c r="L47" s="80">
        <f t="shared" si="2"/>
        <v>-6033</v>
      </c>
    </row>
    <row r="48" spans="1:12" ht="15.75" customHeight="1" x14ac:dyDescent="0.25">
      <c r="A48" s="181"/>
      <c r="B48" s="180"/>
      <c r="C48" s="46" t="s">
        <v>474</v>
      </c>
      <c r="D48" s="47"/>
      <c r="E48" s="158"/>
      <c r="F48" s="16" t="s">
        <v>141</v>
      </c>
      <c r="G48" s="17">
        <v>18200</v>
      </c>
      <c r="H48" s="18">
        <v>18200</v>
      </c>
      <c r="I48" s="17">
        <v>18178</v>
      </c>
      <c r="J48" s="105">
        <f t="shared" si="1"/>
        <v>99.879120879120876</v>
      </c>
      <c r="K48" s="105">
        <f t="shared" si="3"/>
        <v>2.1913526319893681E-3</v>
      </c>
      <c r="L48" s="77">
        <f t="shared" si="2"/>
        <v>-22</v>
      </c>
    </row>
    <row r="49" spans="1:12" ht="15.75" customHeight="1" x14ac:dyDescent="0.25">
      <c r="A49" s="181"/>
      <c r="B49" s="180"/>
      <c r="C49" s="46" t="s">
        <v>474</v>
      </c>
      <c r="D49" s="47"/>
      <c r="E49" s="158"/>
      <c r="F49" s="16" t="s">
        <v>134</v>
      </c>
      <c r="G49" s="17">
        <v>190500</v>
      </c>
      <c r="H49" s="18">
        <v>238500</v>
      </c>
      <c r="I49" s="17">
        <v>235189</v>
      </c>
      <c r="J49" s="105">
        <f t="shared" si="1"/>
        <v>98.611740041928726</v>
      </c>
      <c r="K49" s="105">
        <f t="shared" si="3"/>
        <v>2.8351965791888412E-2</v>
      </c>
      <c r="L49" s="77">
        <f t="shared" si="2"/>
        <v>-3311</v>
      </c>
    </row>
    <row r="50" spans="1:12" ht="15.75" customHeight="1" x14ac:dyDescent="0.25">
      <c r="A50" s="181"/>
      <c r="B50" s="180"/>
      <c r="C50" s="46" t="s">
        <v>474</v>
      </c>
      <c r="D50" s="47"/>
      <c r="E50" s="158"/>
      <c r="F50" s="16" t="s">
        <v>142</v>
      </c>
      <c r="G50" s="17">
        <v>55000</v>
      </c>
      <c r="H50" s="18">
        <v>74000</v>
      </c>
      <c r="I50" s="17">
        <v>71305</v>
      </c>
      <c r="J50" s="105">
        <f t="shared" si="1"/>
        <v>96.358108108108112</v>
      </c>
      <c r="K50" s="105">
        <f t="shared" si="3"/>
        <v>8.5957970857081043E-3</v>
      </c>
      <c r="L50" s="77">
        <f t="shared" si="2"/>
        <v>-2695</v>
      </c>
    </row>
    <row r="51" spans="1:12" ht="15.75" customHeight="1" x14ac:dyDescent="0.25">
      <c r="A51" s="194"/>
      <c r="B51" s="200"/>
      <c r="C51" s="97" t="s">
        <v>474</v>
      </c>
      <c r="D51" s="90"/>
      <c r="E51" s="159"/>
      <c r="F51" s="98" t="s">
        <v>143</v>
      </c>
      <c r="G51" s="91">
        <v>4500</v>
      </c>
      <c r="H51" s="92">
        <v>750</v>
      </c>
      <c r="I51" s="91">
        <v>745</v>
      </c>
      <c r="J51" s="110">
        <f t="shared" si="1"/>
        <v>99.333333333333329</v>
      </c>
      <c r="K51" s="110">
        <f t="shared" si="3"/>
        <v>8.9809534097924938E-5</v>
      </c>
      <c r="L51" s="93">
        <f t="shared" si="2"/>
        <v>-5</v>
      </c>
    </row>
    <row r="52" spans="1:12" ht="18.75" customHeight="1" thickBot="1" x14ac:dyDescent="0.3">
      <c r="A52" s="201" t="s">
        <v>8</v>
      </c>
      <c r="B52" s="202"/>
      <c r="C52" s="202"/>
      <c r="D52" s="202"/>
      <c r="E52" s="202"/>
      <c r="F52" s="202"/>
      <c r="G52" s="94">
        <v>1446000</v>
      </c>
      <c r="H52" s="95">
        <v>1441000</v>
      </c>
      <c r="I52" s="94">
        <v>1407461</v>
      </c>
      <c r="J52" s="111">
        <f t="shared" si="1"/>
        <v>97.672519083969462</v>
      </c>
      <c r="K52" s="111">
        <f t="shared" si="3"/>
        <v>0.16966901566577119</v>
      </c>
      <c r="L52" s="96">
        <f t="shared" si="2"/>
        <v>-33539</v>
      </c>
    </row>
    <row r="53" spans="1:12" ht="30.75" customHeight="1" x14ac:dyDescent="0.25">
      <c r="A53" s="181" t="s">
        <v>0</v>
      </c>
      <c r="B53" s="195" t="s">
        <v>9</v>
      </c>
      <c r="C53" s="196"/>
      <c r="D53" s="196"/>
      <c r="E53" s="196"/>
      <c r="F53" s="196"/>
      <c r="G53" s="61">
        <v>1446000</v>
      </c>
      <c r="H53" s="62">
        <v>1441000</v>
      </c>
      <c r="I53" s="61">
        <v>1407461</v>
      </c>
      <c r="J53" s="107">
        <f t="shared" si="1"/>
        <v>97.672519083969462</v>
      </c>
      <c r="K53" s="107">
        <f t="shared" si="3"/>
        <v>0.16966901566577119</v>
      </c>
      <c r="L53" s="79">
        <f t="shared" si="2"/>
        <v>-33539</v>
      </c>
    </row>
    <row r="54" spans="1:12" ht="39" customHeight="1" x14ac:dyDescent="0.25">
      <c r="A54" s="181"/>
      <c r="B54" s="1"/>
      <c r="C54" s="46" t="s">
        <v>474</v>
      </c>
      <c r="D54" s="47" t="s">
        <v>469</v>
      </c>
      <c r="E54" s="1"/>
      <c r="F54" s="16" t="s">
        <v>144</v>
      </c>
      <c r="G54" s="17">
        <v>1446000</v>
      </c>
      <c r="H54" s="18">
        <v>1441000</v>
      </c>
      <c r="I54" s="17">
        <v>1407461</v>
      </c>
      <c r="J54" s="105">
        <f t="shared" si="1"/>
        <v>97.672519083969462</v>
      </c>
      <c r="K54" s="105">
        <f t="shared" si="3"/>
        <v>0.16966901566577119</v>
      </c>
      <c r="L54" s="77">
        <f t="shared" si="2"/>
        <v>-33539</v>
      </c>
    </row>
    <row r="55" spans="1:12" ht="18.75" customHeight="1" thickBot="1" x14ac:dyDescent="0.3">
      <c r="A55" s="176" t="s">
        <v>10</v>
      </c>
      <c r="B55" s="177"/>
      <c r="C55" s="177"/>
      <c r="D55" s="177"/>
      <c r="E55" s="177"/>
      <c r="F55" s="177"/>
      <c r="G55" s="59">
        <v>23403951</v>
      </c>
      <c r="H55" s="60">
        <v>29794074</v>
      </c>
      <c r="I55" s="59">
        <v>26828112</v>
      </c>
      <c r="J55" s="106">
        <f t="shared" si="1"/>
        <v>90.045127766011461</v>
      </c>
      <c r="K55" s="106">
        <f t="shared" si="3"/>
        <v>3.2341211267744279</v>
      </c>
      <c r="L55" s="78">
        <f t="shared" si="2"/>
        <v>-2965962</v>
      </c>
    </row>
    <row r="56" spans="1:12" ht="15" customHeight="1" x14ac:dyDescent="0.25">
      <c r="A56" s="181" t="s">
        <v>0</v>
      </c>
      <c r="B56" s="195" t="s">
        <v>11</v>
      </c>
      <c r="C56" s="196"/>
      <c r="D56" s="196"/>
      <c r="E56" s="196"/>
      <c r="F56" s="196"/>
      <c r="G56" s="61">
        <v>4859507</v>
      </c>
      <c r="H56" s="62">
        <v>5781307</v>
      </c>
      <c r="I56" s="61">
        <v>5526191</v>
      </c>
      <c r="J56" s="107">
        <f t="shared" si="1"/>
        <v>95.587226210266991</v>
      </c>
      <c r="K56" s="107">
        <f t="shared" si="3"/>
        <v>0.66618072355187374</v>
      </c>
      <c r="L56" s="79">
        <f t="shared" si="2"/>
        <v>-255116</v>
      </c>
    </row>
    <row r="57" spans="1:12" ht="30" customHeight="1" x14ac:dyDescent="0.25">
      <c r="A57" s="181"/>
      <c r="B57" s="2"/>
      <c r="C57" s="46" t="s">
        <v>474</v>
      </c>
      <c r="D57" s="47"/>
      <c r="E57" s="1"/>
      <c r="F57" s="16" t="s">
        <v>145</v>
      </c>
      <c r="G57" s="17">
        <v>181000</v>
      </c>
      <c r="H57" s="18">
        <v>150884</v>
      </c>
      <c r="I57" s="17">
        <v>149307</v>
      </c>
      <c r="J57" s="105">
        <f t="shared" si="1"/>
        <v>98.954826224119188</v>
      </c>
      <c r="K57" s="105">
        <f t="shared" si="3"/>
        <v>1.7998915580615941E-2</v>
      </c>
      <c r="L57" s="77">
        <f t="shared" si="2"/>
        <v>-1577</v>
      </c>
    </row>
    <row r="58" spans="1:12" ht="40.5" customHeight="1" x14ac:dyDescent="0.25">
      <c r="A58" s="181"/>
      <c r="B58" s="2"/>
      <c r="C58" s="46" t="s">
        <v>474</v>
      </c>
      <c r="D58" s="47"/>
      <c r="E58" s="1"/>
      <c r="F58" s="16" t="s">
        <v>146</v>
      </c>
      <c r="G58" s="17">
        <v>40000</v>
      </c>
      <c r="H58" s="18">
        <v>1250</v>
      </c>
      <c r="I58" s="17">
        <v>1248</v>
      </c>
      <c r="J58" s="105">
        <f t="shared" si="1"/>
        <v>99.839999999999989</v>
      </c>
      <c r="K58" s="105">
        <f t="shared" si="3"/>
        <v>1.5044603832779909E-4</v>
      </c>
      <c r="L58" s="77">
        <f t="shared" si="2"/>
        <v>-2</v>
      </c>
    </row>
    <row r="59" spans="1:12" ht="18" customHeight="1" x14ac:dyDescent="0.25">
      <c r="A59" s="181"/>
      <c r="B59" s="2"/>
      <c r="C59" s="46" t="s">
        <v>474</v>
      </c>
      <c r="D59" s="47"/>
      <c r="E59" s="1"/>
      <c r="F59" s="16" t="s">
        <v>147</v>
      </c>
      <c r="G59" s="17">
        <v>70000</v>
      </c>
      <c r="H59" s="18">
        <v>70000</v>
      </c>
      <c r="I59" s="17">
        <v>69935</v>
      </c>
      <c r="J59" s="105">
        <f t="shared" si="1"/>
        <v>99.907142857142858</v>
      </c>
      <c r="K59" s="105">
        <f t="shared" si="3"/>
        <v>8.4306439827360816E-3</v>
      </c>
      <c r="L59" s="77">
        <f t="shared" si="2"/>
        <v>-65</v>
      </c>
    </row>
    <row r="60" spans="1:12" ht="18.75" customHeight="1" x14ac:dyDescent="0.25">
      <c r="A60" s="181"/>
      <c r="B60" s="2"/>
      <c r="C60" s="46" t="s">
        <v>474</v>
      </c>
      <c r="D60" s="47"/>
      <c r="E60" s="1"/>
      <c r="F60" s="34" t="s">
        <v>148</v>
      </c>
      <c r="G60" s="17">
        <v>174700</v>
      </c>
      <c r="H60" s="18">
        <v>170741</v>
      </c>
      <c r="I60" s="17">
        <v>161556</v>
      </c>
      <c r="J60" s="105">
        <f t="shared" ref="J60:J114" si="4">I60/H60*100</f>
        <v>94.620507083828727</v>
      </c>
      <c r="K60" s="105">
        <f t="shared" ref="K60:K114" si="5">I60/$I$6*100</f>
        <v>1.9475528980838069E-2</v>
      </c>
      <c r="L60" s="77">
        <f t="shared" ref="L60:L114" si="6">+I60-H60</f>
        <v>-9185</v>
      </c>
    </row>
    <row r="61" spans="1:12" x14ac:dyDescent="0.25">
      <c r="A61" s="81" t="s">
        <v>0</v>
      </c>
      <c r="B61" s="2"/>
      <c r="C61" s="46" t="s">
        <v>474</v>
      </c>
      <c r="D61" s="47"/>
      <c r="E61" s="1"/>
      <c r="F61" s="16" t="s">
        <v>149</v>
      </c>
      <c r="G61" s="17">
        <v>10000</v>
      </c>
      <c r="H61" s="35">
        <v>0</v>
      </c>
      <c r="I61" s="36">
        <v>0</v>
      </c>
      <c r="J61" s="109">
        <v>0</v>
      </c>
      <c r="K61" s="109">
        <f t="shared" si="5"/>
        <v>0</v>
      </c>
      <c r="L61" s="82">
        <f t="shared" si="6"/>
        <v>0</v>
      </c>
    </row>
    <row r="62" spans="1:12" ht="39.75" customHeight="1" x14ac:dyDescent="0.25">
      <c r="A62" s="81"/>
      <c r="B62" s="2"/>
      <c r="C62" s="46" t="s">
        <v>474</v>
      </c>
      <c r="D62" s="47" t="s">
        <v>469</v>
      </c>
      <c r="E62" s="1"/>
      <c r="F62" s="16" t="s">
        <v>150</v>
      </c>
      <c r="G62" s="17">
        <v>284841</v>
      </c>
      <c r="H62" s="18">
        <v>366012</v>
      </c>
      <c r="I62" s="17">
        <v>287879</v>
      </c>
      <c r="J62" s="105">
        <f t="shared" si="4"/>
        <v>78.652885697736679</v>
      </c>
      <c r="K62" s="105">
        <f t="shared" si="5"/>
        <v>3.4703730022250377E-2</v>
      </c>
      <c r="L62" s="77">
        <f t="shared" si="6"/>
        <v>-78133</v>
      </c>
    </row>
    <row r="63" spans="1:12" ht="39" customHeight="1" x14ac:dyDescent="0.25">
      <c r="A63" s="81"/>
      <c r="B63" s="2"/>
      <c r="C63" s="46" t="s">
        <v>474</v>
      </c>
      <c r="D63" s="47" t="s">
        <v>469</v>
      </c>
      <c r="E63" s="1"/>
      <c r="F63" s="16" t="s">
        <v>151</v>
      </c>
      <c r="G63" s="17">
        <v>1500000</v>
      </c>
      <c r="H63" s="18">
        <v>483500</v>
      </c>
      <c r="I63" s="17">
        <v>367750</v>
      </c>
      <c r="J63" s="105">
        <f t="shared" si="4"/>
        <v>76.059979317476731</v>
      </c>
      <c r="K63" s="105">
        <f t="shared" si="5"/>
        <v>4.4332155925519319E-2</v>
      </c>
      <c r="L63" s="77">
        <f t="shared" si="6"/>
        <v>-115750</v>
      </c>
    </row>
    <row r="64" spans="1:12" x14ac:dyDescent="0.25">
      <c r="A64" s="81"/>
      <c r="B64" s="2"/>
      <c r="C64" s="46" t="s">
        <v>474</v>
      </c>
      <c r="D64" s="47" t="s">
        <v>469</v>
      </c>
      <c r="E64" s="1"/>
      <c r="F64" s="34" t="s">
        <v>152</v>
      </c>
      <c r="G64" s="17">
        <v>450000</v>
      </c>
      <c r="H64" s="18">
        <v>130000</v>
      </c>
      <c r="I64" s="17">
        <v>102109</v>
      </c>
      <c r="J64" s="105">
        <f t="shared" si="4"/>
        <v>78.54538461538462</v>
      </c>
      <c r="K64" s="105">
        <f t="shared" si="5"/>
        <v>1.2309210358664452E-2</v>
      </c>
      <c r="L64" s="77">
        <f t="shared" si="6"/>
        <v>-27891</v>
      </c>
    </row>
    <row r="65" spans="1:12" ht="28.5" customHeight="1" x14ac:dyDescent="0.25">
      <c r="A65" s="81"/>
      <c r="B65" s="2"/>
      <c r="C65" s="46" t="s">
        <v>474</v>
      </c>
      <c r="D65" s="47" t="s">
        <v>469</v>
      </c>
      <c r="E65" s="1"/>
      <c r="F65" s="16" t="s">
        <v>153</v>
      </c>
      <c r="G65" s="17">
        <v>0</v>
      </c>
      <c r="H65" s="18">
        <v>11050</v>
      </c>
      <c r="I65" s="17">
        <v>0</v>
      </c>
      <c r="J65" s="105">
        <f t="shared" si="4"/>
        <v>0</v>
      </c>
      <c r="K65" s="105">
        <f t="shared" si="5"/>
        <v>0</v>
      </c>
      <c r="L65" s="77">
        <f t="shared" si="6"/>
        <v>-11050</v>
      </c>
    </row>
    <row r="66" spans="1:12" x14ac:dyDescent="0.25">
      <c r="A66" s="81"/>
      <c r="B66" s="2"/>
      <c r="C66" s="46" t="s">
        <v>474</v>
      </c>
      <c r="D66" s="47"/>
      <c r="E66" s="1"/>
      <c r="F66" s="16" t="s">
        <v>154</v>
      </c>
      <c r="G66" s="17">
        <v>40836</v>
      </c>
      <c r="H66" s="18">
        <v>70836</v>
      </c>
      <c r="I66" s="17">
        <v>69492</v>
      </c>
      <c r="J66" s="105">
        <f t="shared" si="4"/>
        <v>98.102659664577331</v>
      </c>
      <c r="K66" s="105">
        <f t="shared" si="5"/>
        <v>8.3772404611181205E-3</v>
      </c>
      <c r="L66" s="77">
        <f t="shared" si="6"/>
        <v>-1344</v>
      </c>
    </row>
    <row r="67" spans="1:12" ht="28.5" customHeight="1" x14ac:dyDescent="0.25">
      <c r="A67" s="81"/>
      <c r="B67" s="2"/>
      <c r="C67" s="46" t="s">
        <v>474</v>
      </c>
      <c r="D67" s="47"/>
      <c r="E67" s="1"/>
      <c r="F67" s="16" t="s">
        <v>155</v>
      </c>
      <c r="G67" s="17">
        <v>58130</v>
      </c>
      <c r="H67" s="18">
        <v>44130</v>
      </c>
      <c r="I67" s="17">
        <v>41624</v>
      </c>
      <c r="J67" s="105">
        <f t="shared" si="4"/>
        <v>94.321323362791759</v>
      </c>
      <c r="K67" s="105">
        <f t="shared" si="5"/>
        <v>5.0177611373047343E-3</v>
      </c>
      <c r="L67" s="77">
        <f t="shared" si="6"/>
        <v>-2506</v>
      </c>
    </row>
    <row r="68" spans="1:12" x14ac:dyDescent="0.25">
      <c r="A68" s="81"/>
      <c r="B68" s="2"/>
      <c r="C68" s="46" t="s">
        <v>474</v>
      </c>
      <c r="D68" s="47"/>
      <c r="E68" s="1"/>
      <c r="F68" s="16" t="s">
        <v>156</v>
      </c>
      <c r="G68" s="17">
        <v>0</v>
      </c>
      <c r="H68" s="18">
        <v>3959</v>
      </c>
      <c r="I68" s="17">
        <v>3932</v>
      </c>
      <c r="J68" s="105">
        <f t="shared" si="4"/>
        <v>99.318009598383426</v>
      </c>
      <c r="K68" s="105">
        <f t="shared" si="5"/>
        <v>4.7400146050072598E-4</v>
      </c>
      <c r="L68" s="77">
        <f t="shared" si="6"/>
        <v>-27</v>
      </c>
    </row>
    <row r="69" spans="1:12" ht="15.75" customHeight="1" x14ac:dyDescent="0.25">
      <c r="A69" s="181"/>
      <c r="B69" s="180"/>
      <c r="C69" s="46" t="s">
        <v>475</v>
      </c>
      <c r="D69" s="47"/>
      <c r="E69" s="1"/>
      <c r="F69" s="16" t="s">
        <v>157</v>
      </c>
      <c r="G69" s="17">
        <v>2000000</v>
      </c>
      <c r="H69" s="18">
        <v>2827087</v>
      </c>
      <c r="I69" s="17">
        <v>2819502</v>
      </c>
      <c r="J69" s="105">
        <f t="shared" si="4"/>
        <v>99.731702632426945</v>
      </c>
      <c r="K69" s="105">
        <f t="shared" si="5"/>
        <v>0.33989014900425174</v>
      </c>
      <c r="L69" s="77">
        <f t="shared" si="6"/>
        <v>-7585</v>
      </c>
    </row>
    <row r="70" spans="1:12" ht="15.75" customHeight="1" x14ac:dyDescent="0.25">
      <c r="A70" s="181"/>
      <c r="B70" s="180"/>
      <c r="C70" s="46" t="s">
        <v>475</v>
      </c>
      <c r="D70" s="47"/>
      <c r="E70" s="1"/>
      <c r="F70" s="34" t="s">
        <v>158</v>
      </c>
      <c r="G70" s="17">
        <v>0</v>
      </c>
      <c r="H70" s="18">
        <v>1400000</v>
      </c>
      <c r="I70" s="17">
        <v>1400000</v>
      </c>
      <c r="J70" s="105">
        <f t="shared" si="4"/>
        <v>100</v>
      </c>
      <c r="K70" s="105">
        <f t="shared" si="5"/>
        <v>0.16876959427797975</v>
      </c>
      <c r="L70" s="77">
        <f t="shared" si="6"/>
        <v>0</v>
      </c>
    </row>
    <row r="71" spans="1:12" ht="15.75" customHeight="1" x14ac:dyDescent="0.25">
      <c r="A71" s="181"/>
      <c r="B71" s="180"/>
      <c r="C71" s="46" t="s">
        <v>475</v>
      </c>
      <c r="D71" s="47"/>
      <c r="E71" s="1"/>
      <c r="F71" s="16" t="s">
        <v>159</v>
      </c>
      <c r="G71" s="17">
        <v>50000</v>
      </c>
      <c r="H71" s="18">
        <v>51858</v>
      </c>
      <c r="I71" s="17">
        <v>51858</v>
      </c>
      <c r="J71" s="105">
        <f t="shared" si="4"/>
        <v>100</v>
      </c>
      <c r="K71" s="105">
        <f t="shared" si="5"/>
        <v>6.2514668714767664E-3</v>
      </c>
      <c r="L71" s="77">
        <f t="shared" si="6"/>
        <v>0</v>
      </c>
    </row>
    <row r="72" spans="1:12" ht="15" customHeight="1" x14ac:dyDescent="0.25">
      <c r="A72" s="181" t="s">
        <v>0</v>
      </c>
      <c r="B72" s="178" t="s">
        <v>12</v>
      </c>
      <c r="C72" s="179"/>
      <c r="D72" s="179"/>
      <c r="E72" s="179"/>
      <c r="F72" s="179"/>
      <c r="G72" s="63">
        <v>18544444</v>
      </c>
      <c r="H72" s="64">
        <v>24012767</v>
      </c>
      <c r="I72" s="63">
        <v>21301921</v>
      </c>
      <c r="J72" s="108">
        <f t="shared" si="4"/>
        <v>88.710813710056826</v>
      </c>
      <c r="K72" s="108">
        <f t="shared" si="5"/>
        <v>2.5679404032225546</v>
      </c>
      <c r="L72" s="80">
        <f t="shared" si="6"/>
        <v>-2710846</v>
      </c>
    </row>
    <row r="73" spans="1:12" ht="15.75" customHeight="1" x14ac:dyDescent="0.25">
      <c r="A73" s="181"/>
      <c r="B73" s="180"/>
      <c r="C73" s="46" t="s">
        <v>474</v>
      </c>
      <c r="D73" s="47"/>
      <c r="E73" s="1"/>
      <c r="F73" s="16" t="s">
        <v>160</v>
      </c>
      <c r="G73" s="17">
        <v>4935000</v>
      </c>
      <c r="H73" s="18">
        <v>5882270</v>
      </c>
      <c r="I73" s="17">
        <v>5465767</v>
      </c>
      <c r="J73" s="105">
        <f t="shared" si="4"/>
        <v>92.919349162823195</v>
      </c>
      <c r="K73" s="105">
        <f t="shared" si="5"/>
        <v>0.65889662786283609</v>
      </c>
      <c r="L73" s="77">
        <f t="shared" si="6"/>
        <v>-416503</v>
      </c>
    </row>
    <row r="74" spans="1:12" ht="15.75" customHeight="1" x14ac:dyDescent="0.25">
      <c r="A74" s="181"/>
      <c r="B74" s="180"/>
      <c r="C74" s="46" t="s">
        <v>474</v>
      </c>
      <c r="D74" s="47"/>
      <c r="E74" s="1"/>
      <c r="F74" s="16" t="s">
        <v>161</v>
      </c>
      <c r="G74" s="17">
        <v>10589999</v>
      </c>
      <c r="H74" s="18">
        <v>14057519</v>
      </c>
      <c r="I74" s="17">
        <v>12120071</v>
      </c>
      <c r="J74" s="105">
        <f t="shared" si="4"/>
        <v>86.217710251716539</v>
      </c>
      <c r="K74" s="105">
        <f t="shared" si="5"/>
        <v>1.4610710466359345</v>
      </c>
      <c r="L74" s="77">
        <f t="shared" si="6"/>
        <v>-1937448</v>
      </c>
    </row>
    <row r="75" spans="1:12" ht="15.75" customHeight="1" x14ac:dyDescent="0.25">
      <c r="A75" s="181"/>
      <c r="B75" s="180"/>
      <c r="C75" s="46" t="s">
        <v>474</v>
      </c>
      <c r="D75" s="47"/>
      <c r="E75" s="1"/>
      <c r="F75" s="16" t="s">
        <v>162</v>
      </c>
      <c r="G75" s="17">
        <v>1230857</v>
      </c>
      <c r="H75" s="18">
        <v>1258197</v>
      </c>
      <c r="I75" s="17">
        <v>1217262</v>
      </c>
      <c r="J75" s="105">
        <f t="shared" si="4"/>
        <v>96.746534922591607</v>
      </c>
      <c r="K75" s="105">
        <f t="shared" si="5"/>
        <v>0.14674058133571583</v>
      </c>
      <c r="L75" s="77">
        <f t="shared" si="6"/>
        <v>-40935</v>
      </c>
    </row>
    <row r="76" spans="1:12" ht="30" customHeight="1" x14ac:dyDescent="0.25">
      <c r="A76" s="181"/>
      <c r="B76" s="180"/>
      <c r="C76" s="46" t="s">
        <v>474</v>
      </c>
      <c r="D76" s="47" t="s">
        <v>469</v>
      </c>
      <c r="E76" s="1"/>
      <c r="F76" s="16" t="s">
        <v>163</v>
      </c>
      <c r="G76" s="17">
        <v>1788588</v>
      </c>
      <c r="H76" s="18">
        <v>2262315</v>
      </c>
      <c r="I76" s="17">
        <v>2046200</v>
      </c>
      <c r="J76" s="105">
        <f t="shared" si="4"/>
        <v>90.447174686106933</v>
      </c>
      <c r="K76" s="105">
        <f t="shared" si="5"/>
        <v>0.24666881700828724</v>
      </c>
      <c r="L76" s="77">
        <f t="shared" si="6"/>
        <v>-216115</v>
      </c>
    </row>
    <row r="77" spans="1:12" ht="36.75" customHeight="1" x14ac:dyDescent="0.25">
      <c r="A77" s="81" t="s">
        <v>0</v>
      </c>
      <c r="B77" s="2"/>
      <c r="C77" s="46" t="s">
        <v>474</v>
      </c>
      <c r="D77" s="47" t="s">
        <v>469</v>
      </c>
      <c r="E77" s="1"/>
      <c r="F77" s="16" t="s">
        <v>164</v>
      </c>
      <c r="G77" s="17">
        <v>0</v>
      </c>
      <c r="H77" s="18">
        <v>10616</v>
      </c>
      <c r="I77" s="17">
        <v>6782</v>
      </c>
      <c r="J77" s="105">
        <f t="shared" si="4"/>
        <v>63.884702336096453</v>
      </c>
      <c r="K77" s="105">
        <f t="shared" si="5"/>
        <v>8.1756813456661324E-4</v>
      </c>
      <c r="L77" s="77">
        <f t="shared" si="6"/>
        <v>-3834</v>
      </c>
    </row>
    <row r="78" spans="1:12" ht="18.75" customHeight="1" x14ac:dyDescent="0.25">
      <c r="A78" s="29"/>
      <c r="B78" s="33"/>
      <c r="C78" s="46" t="s">
        <v>474</v>
      </c>
      <c r="D78" s="47"/>
      <c r="E78" s="1"/>
      <c r="F78" s="16" t="s">
        <v>156</v>
      </c>
      <c r="G78" s="17">
        <v>0</v>
      </c>
      <c r="H78" s="18">
        <v>541850</v>
      </c>
      <c r="I78" s="17">
        <v>445839</v>
      </c>
      <c r="J78" s="105">
        <f t="shared" si="4"/>
        <v>82.280889545077045</v>
      </c>
      <c r="K78" s="105">
        <f t="shared" si="5"/>
        <v>5.3745762245214435E-2</v>
      </c>
      <c r="L78" s="77">
        <f t="shared" si="6"/>
        <v>-96011</v>
      </c>
    </row>
    <row r="79" spans="1:12" ht="18.75" customHeight="1" thickBot="1" x14ac:dyDescent="0.3">
      <c r="A79" s="176" t="s">
        <v>13</v>
      </c>
      <c r="B79" s="177"/>
      <c r="C79" s="177"/>
      <c r="D79" s="177"/>
      <c r="E79" s="177"/>
      <c r="F79" s="177"/>
      <c r="G79" s="59">
        <v>30000</v>
      </c>
      <c r="H79" s="60">
        <v>1783870</v>
      </c>
      <c r="I79" s="59">
        <v>1781970</v>
      </c>
      <c r="J79" s="106">
        <f t="shared" si="4"/>
        <v>99.893489996468361</v>
      </c>
      <c r="K79" s="106">
        <f t="shared" si="5"/>
        <v>0.21481596708252254</v>
      </c>
      <c r="L79" s="78">
        <f t="shared" si="6"/>
        <v>-1900</v>
      </c>
    </row>
    <row r="80" spans="1:12" ht="15" customHeight="1" x14ac:dyDescent="0.25">
      <c r="A80" s="181" t="s">
        <v>0</v>
      </c>
      <c r="B80" s="195" t="s">
        <v>14</v>
      </c>
      <c r="C80" s="196"/>
      <c r="D80" s="196"/>
      <c r="E80" s="196"/>
      <c r="F80" s="196"/>
      <c r="G80" s="61">
        <v>30000</v>
      </c>
      <c r="H80" s="62">
        <v>1783870</v>
      </c>
      <c r="I80" s="61">
        <v>1781970</v>
      </c>
      <c r="J80" s="107">
        <f t="shared" si="4"/>
        <v>99.893489996468361</v>
      </c>
      <c r="K80" s="107">
        <f t="shared" si="5"/>
        <v>0.21481596708252254</v>
      </c>
      <c r="L80" s="79">
        <f t="shared" si="6"/>
        <v>-1900</v>
      </c>
    </row>
    <row r="81" spans="1:12" ht="42.75" customHeight="1" x14ac:dyDescent="0.25">
      <c r="A81" s="181"/>
      <c r="B81" s="180"/>
      <c r="C81" s="46" t="s">
        <v>474</v>
      </c>
      <c r="D81" s="47"/>
      <c r="E81" s="1"/>
      <c r="F81" s="16" t="s">
        <v>165</v>
      </c>
      <c r="G81" s="17">
        <v>20000</v>
      </c>
      <c r="H81" s="18">
        <v>3599</v>
      </c>
      <c r="I81" s="17">
        <v>3597</v>
      </c>
      <c r="J81" s="105">
        <f t="shared" si="4"/>
        <v>99.944429008057796</v>
      </c>
      <c r="K81" s="105">
        <f t="shared" si="5"/>
        <v>4.3361730758420937E-4</v>
      </c>
      <c r="L81" s="77">
        <f t="shared" si="6"/>
        <v>-2</v>
      </c>
    </row>
    <row r="82" spans="1:12" ht="42.75" customHeight="1" x14ac:dyDescent="0.25">
      <c r="A82" s="181"/>
      <c r="B82" s="180"/>
      <c r="C82" s="46" t="s">
        <v>474</v>
      </c>
      <c r="D82" s="47"/>
      <c r="E82" s="1"/>
      <c r="F82" s="16" t="s">
        <v>166</v>
      </c>
      <c r="G82" s="17">
        <v>5000</v>
      </c>
      <c r="H82" s="35">
        <v>0</v>
      </c>
      <c r="I82" s="36">
        <v>0</v>
      </c>
      <c r="J82" s="109">
        <v>0</v>
      </c>
      <c r="K82" s="109">
        <f t="shared" si="5"/>
        <v>0</v>
      </c>
      <c r="L82" s="82">
        <f t="shared" si="6"/>
        <v>0</v>
      </c>
    </row>
    <row r="83" spans="1:12" x14ac:dyDescent="0.25">
      <c r="A83" s="181"/>
      <c r="B83" s="180"/>
      <c r="C83" s="46" t="s">
        <v>474</v>
      </c>
      <c r="D83" s="47"/>
      <c r="E83" s="1"/>
      <c r="F83" s="16" t="s">
        <v>167</v>
      </c>
      <c r="G83" s="17">
        <v>5000</v>
      </c>
      <c r="H83" s="35">
        <v>0</v>
      </c>
      <c r="I83" s="36">
        <v>0</v>
      </c>
      <c r="J83" s="109">
        <v>0</v>
      </c>
      <c r="K83" s="109">
        <f t="shared" si="5"/>
        <v>0</v>
      </c>
      <c r="L83" s="82">
        <f t="shared" si="6"/>
        <v>0</v>
      </c>
    </row>
    <row r="84" spans="1:12" ht="24" x14ac:dyDescent="0.25">
      <c r="A84" s="181"/>
      <c r="B84" s="180"/>
      <c r="C84" s="46" t="s">
        <v>475</v>
      </c>
      <c r="D84" s="47"/>
      <c r="E84" s="1"/>
      <c r="F84" s="16" t="s">
        <v>168</v>
      </c>
      <c r="G84" s="17">
        <v>0</v>
      </c>
      <c r="H84" s="18">
        <v>1780271</v>
      </c>
      <c r="I84" s="17">
        <v>1778373</v>
      </c>
      <c r="J84" s="105">
        <f t="shared" si="4"/>
        <v>99.893387018043882</v>
      </c>
      <c r="K84" s="105">
        <f t="shared" si="5"/>
        <v>0.21438234977493834</v>
      </c>
      <c r="L84" s="77">
        <f t="shared" si="6"/>
        <v>-1898</v>
      </c>
    </row>
    <row r="85" spans="1:12" ht="18.75" customHeight="1" thickBot="1" x14ac:dyDescent="0.3">
      <c r="A85" s="176" t="s">
        <v>15</v>
      </c>
      <c r="B85" s="177"/>
      <c r="C85" s="177"/>
      <c r="D85" s="177"/>
      <c r="E85" s="177"/>
      <c r="F85" s="177"/>
      <c r="G85" s="59">
        <v>366065561</v>
      </c>
      <c r="H85" s="60">
        <v>362263003</v>
      </c>
      <c r="I85" s="59">
        <v>357192639</v>
      </c>
      <c r="J85" s="106">
        <f t="shared" si="4"/>
        <v>98.600363835663345</v>
      </c>
      <c r="K85" s="106">
        <f t="shared" si="5"/>
        <v>43.059469116507778</v>
      </c>
      <c r="L85" s="78">
        <f t="shared" si="6"/>
        <v>-5070364</v>
      </c>
    </row>
    <row r="86" spans="1:12" ht="15" customHeight="1" x14ac:dyDescent="0.25">
      <c r="A86" s="181" t="s">
        <v>0</v>
      </c>
      <c r="B86" s="195" t="s">
        <v>16</v>
      </c>
      <c r="C86" s="196"/>
      <c r="D86" s="196"/>
      <c r="E86" s="196"/>
      <c r="F86" s="196"/>
      <c r="G86" s="61">
        <v>170884882</v>
      </c>
      <c r="H86" s="62">
        <v>189632910</v>
      </c>
      <c r="I86" s="61">
        <v>188715846</v>
      </c>
      <c r="J86" s="107">
        <f t="shared" si="4"/>
        <v>99.516400396956413</v>
      </c>
      <c r="K86" s="107">
        <f t="shared" si="5"/>
        <v>22.749640545175502</v>
      </c>
      <c r="L86" s="79">
        <f t="shared" si="6"/>
        <v>-917064</v>
      </c>
    </row>
    <row r="87" spans="1:12" ht="13.5" customHeight="1" x14ac:dyDescent="0.25">
      <c r="A87" s="181"/>
      <c r="B87" s="180"/>
      <c r="C87" s="46" t="s">
        <v>474</v>
      </c>
      <c r="D87" s="47"/>
      <c r="E87" s="1"/>
      <c r="F87" s="16" t="s">
        <v>169</v>
      </c>
      <c r="G87" s="17">
        <v>77000000</v>
      </c>
      <c r="H87" s="18">
        <v>77920000</v>
      </c>
      <c r="I87" s="17">
        <v>77246948</v>
      </c>
      <c r="J87" s="105">
        <f t="shared" si="4"/>
        <v>99.136226899383985</v>
      </c>
      <c r="K87" s="105">
        <f t="shared" si="5"/>
        <v>9.312097195123</v>
      </c>
      <c r="L87" s="77">
        <f t="shared" si="6"/>
        <v>-673052</v>
      </c>
    </row>
    <row r="88" spans="1:12" ht="24" customHeight="1" x14ac:dyDescent="0.25">
      <c r="A88" s="181"/>
      <c r="B88" s="180"/>
      <c r="C88" s="46" t="s">
        <v>474</v>
      </c>
      <c r="D88" s="47"/>
      <c r="E88" s="1"/>
      <c r="F88" s="16" t="s">
        <v>170</v>
      </c>
      <c r="G88" s="17">
        <v>600000</v>
      </c>
      <c r="H88" s="18">
        <v>180000</v>
      </c>
      <c r="I88" s="17">
        <v>179998</v>
      </c>
      <c r="J88" s="105">
        <f t="shared" si="4"/>
        <v>99.998888888888899</v>
      </c>
      <c r="K88" s="105">
        <f t="shared" si="5"/>
        <v>2.1698706736319854E-2</v>
      </c>
      <c r="L88" s="77">
        <f t="shared" si="6"/>
        <v>-2</v>
      </c>
    </row>
    <row r="89" spans="1:12" ht="29.25" customHeight="1" x14ac:dyDescent="0.25">
      <c r="A89" s="181"/>
      <c r="B89" s="180"/>
      <c r="C89" s="46" t="s">
        <v>474</v>
      </c>
      <c r="D89" s="47"/>
      <c r="E89" s="1"/>
      <c r="F89" s="16" t="s">
        <v>171</v>
      </c>
      <c r="G89" s="17">
        <v>60000</v>
      </c>
      <c r="H89" s="18">
        <v>147637</v>
      </c>
      <c r="I89" s="17">
        <v>120540</v>
      </c>
      <c r="J89" s="105">
        <f t="shared" si="4"/>
        <v>81.646199800862931</v>
      </c>
      <c r="K89" s="105">
        <f t="shared" si="5"/>
        <v>1.4531062067334056E-2</v>
      </c>
      <c r="L89" s="77">
        <f t="shared" si="6"/>
        <v>-27097</v>
      </c>
    </row>
    <row r="90" spans="1:12" ht="25.5" customHeight="1" x14ac:dyDescent="0.25">
      <c r="A90" s="181"/>
      <c r="B90" s="180"/>
      <c r="C90" s="46" t="s">
        <v>474</v>
      </c>
      <c r="D90" s="47"/>
      <c r="E90" s="1"/>
      <c r="F90" s="16" t="s">
        <v>172</v>
      </c>
      <c r="G90" s="17">
        <v>120000</v>
      </c>
      <c r="H90" s="18">
        <v>63960</v>
      </c>
      <c r="I90" s="17">
        <v>63960</v>
      </c>
      <c r="J90" s="105">
        <f t="shared" si="4"/>
        <v>100</v>
      </c>
      <c r="K90" s="105">
        <f t="shared" si="5"/>
        <v>7.7103594642997028E-3</v>
      </c>
      <c r="L90" s="77">
        <f t="shared" si="6"/>
        <v>0</v>
      </c>
    </row>
    <row r="91" spans="1:12" ht="13.5" customHeight="1" x14ac:dyDescent="0.25">
      <c r="A91" s="181"/>
      <c r="B91" s="180"/>
      <c r="C91" s="46" t="s">
        <v>474</v>
      </c>
      <c r="D91" s="47"/>
      <c r="E91" s="1"/>
      <c r="F91" s="16" t="s">
        <v>173</v>
      </c>
      <c r="G91" s="17">
        <v>0</v>
      </c>
      <c r="H91" s="18">
        <v>16500</v>
      </c>
      <c r="I91" s="17">
        <v>14063</v>
      </c>
      <c r="J91" s="105">
        <f t="shared" si="4"/>
        <v>85.230303030303034</v>
      </c>
      <c r="K91" s="105">
        <f t="shared" si="5"/>
        <v>1.6952905745223066E-3</v>
      </c>
      <c r="L91" s="77">
        <f t="shared" si="6"/>
        <v>-2437</v>
      </c>
    </row>
    <row r="92" spans="1:12" ht="13.5" customHeight="1" x14ac:dyDescent="0.25">
      <c r="A92" s="181"/>
      <c r="B92" s="180"/>
      <c r="C92" s="46" t="s">
        <v>474</v>
      </c>
      <c r="D92" s="47"/>
      <c r="E92" s="1"/>
      <c r="F92" s="16" t="s">
        <v>174</v>
      </c>
      <c r="G92" s="17">
        <v>0</v>
      </c>
      <c r="H92" s="18">
        <v>36007</v>
      </c>
      <c r="I92" s="17">
        <v>36007</v>
      </c>
      <c r="J92" s="105">
        <f t="shared" si="4"/>
        <v>100</v>
      </c>
      <c r="K92" s="105">
        <f t="shared" si="5"/>
        <v>4.3406334151194405E-3</v>
      </c>
      <c r="L92" s="77">
        <f t="shared" si="6"/>
        <v>0</v>
      </c>
    </row>
    <row r="93" spans="1:12" ht="13.5" customHeight="1" x14ac:dyDescent="0.25">
      <c r="A93" s="181"/>
      <c r="B93" s="180"/>
      <c r="C93" s="46" t="s">
        <v>474</v>
      </c>
      <c r="D93" s="47"/>
      <c r="E93" s="1"/>
      <c r="F93" s="16" t="s">
        <v>175</v>
      </c>
      <c r="G93" s="17">
        <v>11500000</v>
      </c>
      <c r="H93" s="18">
        <v>14306000</v>
      </c>
      <c r="I93" s="17">
        <v>14306000</v>
      </c>
      <c r="J93" s="105">
        <f t="shared" si="4"/>
        <v>100</v>
      </c>
      <c r="K93" s="105">
        <f t="shared" si="5"/>
        <v>1.7245841541005558</v>
      </c>
      <c r="L93" s="77">
        <f t="shared" si="6"/>
        <v>0</v>
      </c>
    </row>
    <row r="94" spans="1:12" ht="30" customHeight="1" x14ac:dyDescent="0.25">
      <c r="A94" s="81" t="s">
        <v>0</v>
      </c>
      <c r="B94" s="2"/>
      <c r="C94" s="46" t="s">
        <v>474</v>
      </c>
      <c r="D94" s="47"/>
      <c r="E94" s="1"/>
      <c r="F94" s="16" t="s">
        <v>176</v>
      </c>
      <c r="G94" s="17">
        <v>500000</v>
      </c>
      <c r="H94" s="18">
        <v>500000</v>
      </c>
      <c r="I94" s="17">
        <v>310399</v>
      </c>
      <c r="J94" s="105">
        <f t="shared" si="4"/>
        <v>62.079799999999999</v>
      </c>
      <c r="K94" s="105">
        <f t="shared" si="5"/>
        <v>3.7418509495921876E-2</v>
      </c>
      <c r="L94" s="77">
        <f t="shared" si="6"/>
        <v>-189601</v>
      </c>
    </row>
    <row r="95" spans="1:12" ht="13.5" customHeight="1" x14ac:dyDescent="0.25">
      <c r="A95" s="81"/>
      <c r="B95" s="2"/>
      <c r="C95" s="46" t="s">
        <v>474</v>
      </c>
      <c r="D95" s="47"/>
      <c r="E95" s="1"/>
      <c r="F95" s="16" t="s">
        <v>177</v>
      </c>
      <c r="G95" s="17">
        <v>2150000</v>
      </c>
      <c r="H95" s="18">
        <v>950000</v>
      </c>
      <c r="I95" s="17">
        <v>925671</v>
      </c>
      <c r="J95" s="105">
        <f t="shared" si="4"/>
        <v>97.439052631578946</v>
      </c>
      <c r="K95" s="105">
        <f t="shared" si="5"/>
        <v>0.11158937078920841</v>
      </c>
      <c r="L95" s="77">
        <f t="shared" si="6"/>
        <v>-24329</v>
      </c>
    </row>
    <row r="96" spans="1:12" ht="25.5" x14ac:dyDescent="0.25">
      <c r="A96" s="81"/>
      <c r="B96" s="2"/>
      <c r="C96" s="46" t="s">
        <v>474</v>
      </c>
      <c r="D96" s="47"/>
      <c r="E96" s="1"/>
      <c r="F96" s="16" t="s">
        <v>178</v>
      </c>
      <c r="G96" s="17">
        <v>120000</v>
      </c>
      <c r="H96" s="18">
        <v>26530</v>
      </c>
      <c r="I96" s="17">
        <v>25985</v>
      </c>
      <c r="J96" s="105">
        <f t="shared" si="4"/>
        <v>97.945721824349789</v>
      </c>
      <c r="K96" s="105">
        <f t="shared" si="5"/>
        <v>3.1324842195095022E-3</v>
      </c>
      <c r="L96" s="77">
        <f t="shared" si="6"/>
        <v>-545</v>
      </c>
    </row>
    <row r="97" spans="1:12" ht="13.5" customHeight="1" x14ac:dyDescent="0.25">
      <c r="A97" s="81"/>
      <c r="B97" s="2"/>
      <c r="C97" s="46" t="s">
        <v>474</v>
      </c>
      <c r="D97" s="47"/>
      <c r="E97" s="1"/>
      <c r="F97" s="16" t="s">
        <v>179</v>
      </c>
      <c r="G97" s="17">
        <v>390882</v>
      </c>
      <c r="H97" s="35">
        <v>0</v>
      </c>
      <c r="I97" s="36">
        <v>0</v>
      </c>
      <c r="J97" s="109">
        <v>0</v>
      </c>
      <c r="K97" s="109">
        <f t="shared" ref="K97:K98" si="7">I97/$I$6*100</f>
        <v>0</v>
      </c>
      <c r="L97" s="82">
        <f t="shared" ref="L97:L98" si="8">+I97-H97</f>
        <v>0</v>
      </c>
    </row>
    <row r="98" spans="1:12" ht="29.25" customHeight="1" x14ac:dyDescent="0.25">
      <c r="A98" s="81"/>
      <c r="B98" s="2"/>
      <c r="C98" s="46" t="s">
        <v>474</v>
      </c>
      <c r="D98" s="47"/>
      <c r="E98" s="1"/>
      <c r="F98" s="16" t="s">
        <v>180</v>
      </c>
      <c r="G98" s="17">
        <v>400000</v>
      </c>
      <c r="H98" s="35">
        <v>0</v>
      </c>
      <c r="I98" s="36">
        <v>0</v>
      </c>
      <c r="J98" s="109">
        <v>0</v>
      </c>
      <c r="K98" s="109">
        <f t="shared" si="7"/>
        <v>0</v>
      </c>
      <c r="L98" s="82">
        <f t="shared" si="8"/>
        <v>0</v>
      </c>
    </row>
    <row r="99" spans="1:12" ht="17.25" customHeight="1" x14ac:dyDescent="0.25">
      <c r="A99" s="81"/>
      <c r="B99" s="2"/>
      <c r="C99" s="46" t="s">
        <v>474</v>
      </c>
      <c r="D99" s="47"/>
      <c r="E99" s="1"/>
      <c r="F99" s="16" t="s">
        <v>181</v>
      </c>
      <c r="G99" s="17">
        <v>5244000</v>
      </c>
      <c r="H99" s="18">
        <v>6164000</v>
      </c>
      <c r="I99" s="17">
        <v>6164000</v>
      </c>
      <c r="J99" s="105">
        <f t="shared" si="4"/>
        <v>100</v>
      </c>
      <c r="K99" s="105">
        <f t="shared" si="5"/>
        <v>0.74306841366390508</v>
      </c>
      <c r="L99" s="77">
        <f t="shared" si="6"/>
        <v>0</v>
      </c>
    </row>
    <row r="100" spans="1:12" ht="27.75" customHeight="1" x14ac:dyDescent="0.25">
      <c r="A100" s="81"/>
      <c r="B100" s="129"/>
      <c r="C100" s="46" t="s">
        <v>475</v>
      </c>
      <c r="D100" s="47"/>
      <c r="E100" s="19"/>
      <c r="F100" s="16" t="s">
        <v>455</v>
      </c>
      <c r="G100" s="17">
        <v>22800000</v>
      </c>
      <c r="H100" s="35">
        <v>0</v>
      </c>
      <c r="I100" s="36">
        <v>0</v>
      </c>
      <c r="J100" s="109">
        <v>0</v>
      </c>
      <c r="K100" s="109">
        <f t="shared" ref="K100" si="9">I100/$I$6*100</f>
        <v>0</v>
      </c>
      <c r="L100" s="82">
        <f t="shared" ref="L100" si="10">+I100-H100</f>
        <v>0</v>
      </c>
    </row>
    <row r="101" spans="1:12" ht="17.25" customHeight="1" x14ac:dyDescent="0.25">
      <c r="A101" s="130"/>
      <c r="B101" s="131"/>
      <c r="C101" s="97" t="s">
        <v>475</v>
      </c>
      <c r="D101" s="90" t="s">
        <v>469</v>
      </c>
      <c r="E101" s="159"/>
      <c r="F101" s="98" t="s">
        <v>182</v>
      </c>
      <c r="G101" s="91">
        <v>10000000</v>
      </c>
      <c r="H101" s="92">
        <v>10000000</v>
      </c>
      <c r="I101" s="91">
        <v>10000000</v>
      </c>
      <c r="J101" s="110">
        <f t="shared" si="4"/>
        <v>100</v>
      </c>
      <c r="K101" s="110">
        <f t="shared" si="5"/>
        <v>1.2054971019855696</v>
      </c>
      <c r="L101" s="93">
        <f t="shared" si="6"/>
        <v>0</v>
      </c>
    </row>
    <row r="102" spans="1:12" ht="27.75" customHeight="1" x14ac:dyDescent="0.25">
      <c r="A102" s="81"/>
      <c r="B102" s="129"/>
      <c r="C102" s="137" t="s">
        <v>475</v>
      </c>
      <c r="D102" s="138"/>
      <c r="E102" s="1"/>
      <c r="F102" s="139" t="s">
        <v>180</v>
      </c>
      <c r="G102" s="140">
        <v>0</v>
      </c>
      <c r="H102" s="141">
        <v>322276</v>
      </c>
      <c r="I102" s="140">
        <v>322276</v>
      </c>
      <c r="J102" s="142">
        <f t="shared" si="4"/>
        <v>100</v>
      </c>
      <c r="K102" s="142">
        <f t="shared" si="5"/>
        <v>3.8850278403950146E-2</v>
      </c>
      <c r="L102" s="143">
        <f t="shared" si="6"/>
        <v>0</v>
      </c>
    </row>
    <row r="103" spans="1:12" ht="19.5" customHeight="1" x14ac:dyDescent="0.25">
      <c r="A103" s="81"/>
      <c r="B103" s="129"/>
      <c r="C103" s="46" t="s">
        <v>475</v>
      </c>
      <c r="D103" s="47" t="s">
        <v>469</v>
      </c>
      <c r="E103" s="1"/>
      <c r="F103" s="16" t="s">
        <v>183</v>
      </c>
      <c r="G103" s="17">
        <v>40000000</v>
      </c>
      <c r="H103" s="18">
        <v>52200000</v>
      </c>
      <c r="I103" s="17">
        <v>52200000</v>
      </c>
      <c r="J103" s="105">
        <f t="shared" si="4"/>
        <v>100</v>
      </c>
      <c r="K103" s="105">
        <f t="shared" si="5"/>
        <v>6.2926948723646738</v>
      </c>
      <c r="L103" s="77">
        <f t="shared" si="6"/>
        <v>0</v>
      </c>
    </row>
    <row r="104" spans="1:12" ht="27" customHeight="1" x14ac:dyDescent="0.25">
      <c r="A104" s="81"/>
      <c r="B104" s="129"/>
      <c r="C104" s="46" t="s">
        <v>475</v>
      </c>
      <c r="D104" s="47" t="s">
        <v>469</v>
      </c>
      <c r="E104" s="1"/>
      <c r="F104" s="16" t="s">
        <v>184</v>
      </c>
      <c r="G104" s="17">
        <v>0</v>
      </c>
      <c r="H104" s="18">
        <v>26800000</v>
      </c>
      <c r="I104" s="17">
        <v>26800000</v>
      </c>
      <c r="J104" s="105">
        <f t="shared" si="4"/>
        <v>100</v>
      </c>
      <c r="K104" s="105">
        <f t="shared" si="5"/>
        <v>3.2307322333213264</v>
      </c>
      <c r="L104" s="77">
        <f t="shared" si="6"/>
        <v>0</v>
      </c>
    </row>
    <row r="105" spans="1:12" ht="15" customHeight="1" x14ac:dyDescent="0.25">
      <c r="A105" s="81" t="s">
        <v>0</v>
      </c>
      <c r="B105" s="178" t="s">
        <v>17</v>
      </c>
      <c r="C105" s="179"/>
      <c r="D105" s="179"/>
      <c r="E105" s="179"/>
      <c r="F105" s="179"/>
      <c r="G105" s="63">
        <v>52164</v>
      </c>
      <c r="H105" s="64">
        <v>52164</v>
      </c>
      <c r="I105" s="63">
        <v>52164</v>
      </c>
      <c r="J105" s="108">
        <f t="shared" si="4"/>
        <v>100</v>
      </c>
      <c r="K105" s="108">
        <f t="shared" si="5"/>
        <v>6.2883550827975247E-3</v>
      </c>
      <c r="L105" s="80">
        <f t="shared" si="6"/>
        <v>0</v>
      </c>
    </row>
    <row r="106" spans="1:12" ht="14.25" customHeight="1" x14ac:dyDescent="0.25">
      <c r="A106" s="81"/>
      <c r="B106" s="1"/>
      <c r="C106" s="46" t="s">
        <v>474</v>
      </c>
      <c r="D106" s="47"/>
      <c r="E106" s="1"/>
      <c r="F106" s="16" t="s">
        <v>185</v>
      </c>
      <c r="G106" s="17">
        <v>52164</v>
      </c>
      <c r="H106" s="18">
        <v>52164</v>
      </c>
      <c r="I106" s="17">
        <v>52164</v>
      </c>
      <c r="J106" s="105">
        <f t="shared" si="4"/>
        <v>100</v>
      </c>
      <c r="K106" s="105">
        <f t="shared" si="5"/>
        <v>6.2883550827975247E-3</v>
      </c>
      <c r="L106" s="77">
        <f t="shared" si="6"/>
        <v>0</v>
      </c>
    </row>
    <row r="107" spans="1:12" ht="15" customHeight="1" x14ac:dyDescent="0.25">
      <c r="A107" s="81"/>
      <c r="B107" s="178" t="s">
        <v>18</v>
      </c>
      <c r="C107" s="179"/>
      <c r="D107" s="179"/>
      <c r="E107" s="179"/>
      <c r="F107" s="179"/>
      <c r="G107" s="63">
        <v>172844728</v>
      </c>
      <c r="H107" s="64">
        <v>160264725</v>
      </c>
      <c r="I107" s="63">
        <v>156612160</v>
      </c>
      <c r="J107" s="108">
        <f t="shared" si="4"/>
        <v>97.720917687906677</v>
      </c>
      <c r="K107" s="108">
        <f t="shared" si="5"/>
        <v>18.879550501570034</v>
      </c>
      <c r="L107" s="80">
        <f t="shared" si="6"/>
        <v>-3652565</v>
      </c>
    </row>
    <row r="108" spans="1:12" ht="30" customHeight="1" x14ac:dyDescent="0.25">
      <c r="A108" s="81"/>
      <c r="B108" s="180"/>
      <c r="C108" s="46" t="s">
        <v>474</v>
      </c>
      <c r="D108" s="47"/>
      <c r="E108" s="1"/>
      <c r="F108" s="16" t="s">
        <v>186</v>
      </c>
      <c r="G108" s="17">
        <v>17401178</v>
      </c>
      <c r="H108" s="18">
        <v>17568323</v>
      </c>
      <c r="I108" s="17">
        <v>17567510</v>
      </c>
      <c r="J108" s="105">
        <f t="shared" si="4"/>
        <v>99.995372352842111</v>
      </c>
      <c r="K108" s="105">
        <f t="shared" si="5"/>
        <v>2.1177582394102514</v>
      </c>
      <c r="L108" s="77">
        <f t="shared" si="6"/>
        <v>-813</v>
      </c>
    </row>
    <row r="109" spans="1:12" ht="15.75" customHeight="1" x14ac:dyDescent="0.25">
      <c r="A109" s="81"/>
      <c r="B109" s="180"/>
      <c r="C109" s="46" t="s">
        <v>474</v>
      </c>
      <c r="D109" s="47"/>
      <c r="E109" s="1"/>
      <c r="F109" s="16" t="s">
        <v>187</v>
      </c>
      <c r="G109" s="17">
        <v>11000000</v>
      </c>
      <c r="H109" s="18">
        <v>10282100</v>
      </c>
      <c r="I109" s="17">
        <v>10280983</v>
      </c>
      <c r="J109" s="105">
        <f t="shared" si="4"/>
        <v>99.989136460450695</v>
      </c>
      <c r="K109" s="105">
        <f t="shared" si="5"/>
        <v>1.2393695212062907</v>
      </c>
      <c r="L109" s="77">
        <f t="shared" si="6"/>
        <v>-1117</v>
      </c>
    </row>
    <row r="110" spans="1:12" ht="15.75" customHeight="1" x14ac:dyDescent="0.25">
      <c r="A110" s="81"/>
      <c r="B110" s="180"/>
      <c r="C110" s="46" t="s">
        <v>474</v>
      </c>
      <c r="D110" s="47"/>
      <c r="E110" s="1"/>
      <c r="F110" s="16" t="s">
        <v>188</v>
      </c>
      <c r="G110" s="17">
        <v>10364000</v>
      </c>
      <c r="H110" s="18">
        <v>19484000</v>
      </c>
      <c r="I110" s="17">
        <v>18766825</v>
      </c>
      <c r="J110" s="105">
        <f t="shared" si="4"/>
        <v>96.319159310203233</v>
      </c>
      <c r="K110" s="105">
        <f t="shared" si="5"/>
        <v>2.2623353150970336</v>
      </c>
      <c r="L110" s="77">
        <f t="shared" si="6"/>
        <v>-717175</v>
      </c>
    </row>
    <row r="111" spans="1:12" ht="15.75" customHeight="1" x14ac:dyDescent="0.25">
      <c r="A111" s="81"/>
      <c r="B111" s="180"/>
      <c r="C111" s="46" t="s">
        <v>474</v>
      </c>
      <c r="D111" s="47"/>
      <c r="E111" s="1"/>
      <c r="F111" s="16" t="s">
        <v>189</v>
      </c>
      <c r="G111" s="17">
        <v>889066</v>
      </c>
      <c r="H111" s="18">
        <v>909066</v>
      </c>
      <c r="I111" s="17">
        <v>908119</v>
      </c>
      <c r="J111" s="105">
        <f t="shared" si="4"/>
        <v>99.895827145663802</v>
      </c>
      <c r="K111" s="105">
        <f t="shared" si="5"/>
        <v>0.10947348227580336</v>
      </c>
      <c r="L111" s="77">
        <f t="shared" si="6"/>
        <v>-947</v>
      </c>
    </row>
    <row r="112" spans="1:12" ht="15.75" customHeight="1" x14ac:dyDescent="0.25">
      <c r="A112" s="81" t="s">
        <v>0</v>
      </c>
      <c r="B112" s="2"/>
      <c r="C112" s="46" t="s">
        <v>474</v>
      </c>
      <c r="D112" s="47"/>
      <c r="E112" s="1"/>
      <c r="F112" s="16" t="s">
        <v>190</v>
      </c>
      <c r="G112" s="17">
        <v>1000000</v>
      </c>
      <c r="H112" s="18">
        <v>542500</v>
      </c>
      <c r="I112" s="17">
        <v>540972</v>
      </c>
      <c r="J112" s="105">
        <f t="shared" si="4"/>
        <v>99.718341013824883</v>
      </c>
      <c r="K112" s="105">
        <f t="shared" si="5"/>
        <v>6.5214017825533752E-2</v>
      </c>
      <c r="L112" s="77">
        <f t="shared" si="6"/>
        <v>-1528</v>
      </c>
    </row>
    <row r="113" spans="1:12" ht="15.75" customHeight="1" x14ac:dyDescent="0.25">
      <c r="A113" s="81"/>
      <c r="B113" s="2"/>
      <c r="C113" s="46" t="s">
        <v>474</v>
      </c>
      <c r="D113" s="47"/>
      <c r="E113" s="1"/>
      <c r="F113" s="16" t="s">
        <v>185</v>
      </c>
      <c r="G113" s="17">
        <v>0</v>
      </c>
      <c r="H113" s="18">
        <v>77720</v>
      </c>
      <c r="I113" s="17">
        <v>31873</v>
      </c>
      <c r="J113" s="105">
        <f t="shared" si="4"/>
        <v>41.010036026762734</v>
      </c>
      <c r="K113" s="105">
        <f t="shared" si="5"/>
        <v>3.842280913158606E-3</v>
      </c>
      <c r="L113" s="77">
        <f t="shared" si="6"/>
        <v>-45847</v>
      </c>
    </row>
    <row r="114" spans="1:12" ht="15.75" customHeight="1" x14ac:dyDescent="0.25">
      <c r="A114" s="181"/>
      <c r="B114" s="180"/>
      <c r="C114" s="46" t="s">
        <v>475</v>
      </c>
      <c r="D114" s="47"/>
      <c r="E114" s="1"/>
      <c r="F114" s="16" t="s">
        <v>191</v>
      </c>
      <c r="G114" s="17">
        <v>24500000</v>
      </c>
      <c r="H114" s="18">
        <v>3941035</v>
      </c>
      <c r="I114" s="17">
        <v>3940876</v>
      </c>
      <c r="J114" s="105">
        <f t="shared" si="4"/>
        <v>99.995965526822275</v>
      </c>
      <c r="K114" s="105">
        <f t="shared" si="5"/>
        <v>0.47507145972844839</v>
      </c>
      <c r="L114" s="77">
        <f t="shared" si="6"/>
        <v>-159</v>
      </c>
    </row>
    <row r="115" spans="1:12" ht="15.75" customHeight="1" x14ac:dyDescent="0.25">
      <c r="A115" s="181"/>
      <c r="B115" s="180"/>
      <c r="C115" s="46" t="s">
        <v>475</v>
      </c>
      <c r="D115" s="47"/>
      <c r="E115" s="1"/>
      <c r="F115" s="16" t="s">
        <v>192</v>
      </c>
      <c r="G115" s="17">
        <v>3000000</v>
      </c>
      <c r="H115" s="18">
        <v>2627529</v>
      </c>
      <c r="I115" s="17">
        <v>2627526</v>
      </c>
      <c r="J115" s="105">
        <f t="shared" ref="J115:J170" si="11">I115/H115*100</f>
        <v>99.999885824285855</v>
      </c>
      <c r="K115" s="105">
        <f t="shared" ref="K115:K170" si="12">I115/$I$6*100</f>
        <v>0.31674749783917355</v>
      </c>
      <c r="L115" s="77">
        <f t="shared" ref="L115:L170" si="13">+I115-H115</f>
        <v>-3</v>
      </c>
    </row>
    <row r="116" spans="1:12" ht="15.75" customHeight="1" x14ac:dyDescent="0.25">
      <c r="A116" s="181"/>
      <c r="B116" s="180"/>
      <c r="C116" s="46" t="s">
        <v>475</v>
      </c>
      <c r="D116" s="47"/>
      <c r="E116" s="1"/>
      <c r="F116" s="16" t="s">
        <v>193</v>
      </c>
      <c r="G116" s="17">
        <v>4000000</v>
      </c>
      <c r="H116" s="18">
        <v>5698027</v>
      </c>
      <c r="I116" s="17">
        <v>5697853</v>
      </c>
      <c r="J116" s="105">
        <f t="shared" si="11"/>
        <v>99.99694631141621</v>
      </c>
      <c r="K116" s="105">
        <f t="shared" si="12"/>
        <v>0.68687452790397829</v>
      </c>
      <c r="L116" s="77">
        <f t="shared" si="13"/>
        <v>-174</v>
      </c>
    </row>
    <row r="117" spans="1:12" ht="15.75" customHeight="1" x14ac:dyDescent="0.25">
      <c r="A117" s="181"/>
      <c r="B117" s="180"/>
      <c r="C117" s="46" t="s">
        <v>475</v>
      </c>
      <c r="D117" s="47" t="s">
        <v>469</v>
      </c>
      <c r="E117" s="1"/>
      <c r="F117" s="16" t="s">
        <v>194</v>
      </c>
      <c r="G117" s="17">
        <v>1657446</v>
      </c>
      <c r="H117" s="18">
        <v>444246</v>
      </c>
      <c r="I117" s="17">
        <v>438710</v>
      </c>
      <c r="J117" s="105">
        <f t="shared" si="11"/>
        <v>98.753843591163459</v>
      </c>
      <c r="K117" s="105">
        <f t="shared" si="12"/>
        <v>5.2886363361208923E-2</v>
      </c>
      <c r="L117" s="77">
        <f t="shared" si="13"/>
        <v>-5536</v>
      </c>
    </row>
    <row r="118" spans="1:12" ht="24" x14ac:dyDescent="0.25">
      <c r="A118" s="181"/>
      <c r="B118" s="180"/>
      <c r="C118" s="46" t="s">
        <v>475</v>
      </c>
      <c r="D118" s="47"/>
      <c r="E118" s="1"/>
      <c r="F118" s="16" t="s">
        <v>195</v>
      </c>
      <c r="G118" s="17">
        <v>200000</v>
      </c>
      <c r="H118" s="18">
        <v>200000</v>
      </c>
      <c r="I118" s="17">
        <v>199264</v>
      </c>
      <c r="J118" s="105">
        <f t="shared" si="11"/>
        <v>99.632000000000005</v>
      </c>
      <c r="K118" s="105">
        <f t="shared" si="12"/>
        <v>2.4021217453005252E-2</v>
      </c>
      <c r="L118" s="77">
        <f t="shared" si="13"/>
        <v>-736</v>
      </c>
    </row>
    <row r="119" spans="1:12" ht="25.5" x14ac:dyDescent="0.25">
      <c r="A119" s="181"/>
      <c r="B119" s="180"/>
      <c r="C119" s="46" t="s">
        <v>475</v>
      </c>
      <c r="D119" s="47" t="s">
        <v>469</v>
      </c>
      <c r="E119" s="1"/>
      <c r="F119" s="16" t="s">
        <v>196</v>
      </c>
      <c r="G119" s="17">
        <v>0</v>
      </c>
      <c r="H119" s="18">
        <v>137917</v>
      </c>
      <c r="I119" s="17">
        <v>133193</v>
      </c>
      <c r="J119" s="105">
        <f t="shared" si="11"/>
        <v>96.574751480963187</v>
      </c>
      <c r="K119" s="105">
        <f t="shared" si="12"/>
        <v>1.6056377550476397E-2</v>
      </c>
      <c r="L119" s="77">
        <f t="shared" si="13"/>
        <v>-4724</v>
      </c>
    </row>
    <row r="120" spans="1:12" ht="25.5" x14ac:dyDescent="0.25">
      <c r="A120" s="181"/>
      <c r="B120" s="180"/>
      <c r="C120" s="46" t="s">
        <v>475</v>
      </c>
      <c r="D120" s="47" t="s">
        <v>469</v>
      </c>
      <c r="E120" s="1"/>
      <c r="F120" s="16" t="s">
        <v>197</v>
      </c>
      <c r="G120" s="17">
        <v>0</v>
      </c>
      <c r="H120" s="18">
        <v>15000</v>
      </c>
      <c r="I120" s="17">
        <v>9770</v>
      </c>
      <c r="J120" s="105">
        <f t="shared" si="11"/>
        <v>65.133333333333326</v>
      </c>
      <c r="K120" s="105">
        <f t="shared" si="12"/>
        <v>1.1777706686399013E-3</v>
      </c>
      <c r="L120" s="77">
        <f t="shared" si="13"/>
        <v>-5230</v>
      </c>
    </row>
    <row r="121" spans="1:12" ht="15.75" customHeight="1" x14ac:dyDescent="0.25">
      <c r="A121" s="181"/>
      <c r="B121" s="180"/>
      <c r="C121" s="46" t="s">
        <v>475</v>
      </c>
      <c r="D121" s="47" t="s">
        <v>469</v>
      </c>
      <c r="E121" s="1"/>
      <c r="F121" s="16" t="s">
        <v>198</v>
      </c>
      <c r="G121" s="17">
        <v>0</v>
      </c>
      <c r="H121" s="18">
        <v>23912965</v>
      </c>
      <c r="I121" s="17">
        <v>23911043</v>
      </c>
      <c r="J121" s="105">
        <f t="shared" si="11"/>
        <v>99.991962519076992</v>
      </c>
      <c r="K121" s="105">
        <f t="shared" si="12"/>
        <v>2.8824693041952338</v>
      </c>
      <c r="L121" s="77">
        <f t="shared" si="13"/>
        <v>-1922</v>
      </c>
    </row>
    <row r="122" spans="1:12" ht="15.75" customHeight="1" x14ac:dyDescent="0.25">
      <c r="A122" s="181"/>
      <c r="B122" s="180"/>
      <c r="C122" s="46" t="s">
        <v>475</v>
      </c>
      <c r="D122" s="47" t="s">
        <v>469</v>
      </c>
      <c r="E122" s="1"/>
      <c r="F122" s="16" t="s">
        <v>199</v>
      </c>
      <c r="G122" s="17">
        <v>0</v>
      </c>
      <c r="H122" s="18">
        <v>179840</v>
      </c>
      <c r="I122" s="17">
        <v>128194</v>
      </c>
      <c r="J122" s="105">
        <f t="shared" si="11"/>
        <v>71.282250889679716</v>
      </c>
      <c r="K122" s="105">
        <f t="shared" si="12"/>
        <v>1.5453749549193811E-2</v>
      </c>
      <c r="L122" s="77">
        <f t="shared" si="13"/>
        <v>-51646</v>
      </c>
    </row>
    <row r="123" spans="1:12" ht="15.75" customHeight="1" x14ac:dyDescent="0.25">
      <c r="A123" s="181"/>
      <c r="B123" s="180"/>
      <c r="C123" s="46" t="s">
        <v>475</v>
      </c>
      <c r="D123" s="47"/>
      <c r="E123" s="1"/>
      <c r="F123" s="16" t="s">
        <v>200</v>
      </c>
      <c r="G123" s="17">
        <v>1300000</v>
      </c>
      <c r="H123" s="18">
        <v>1705000</v>
      </c>
      <c r="I123" s="17">
        <v>1403325</v>
      </c>
      <c r="J123" s="105">
        <f t="shared" si="11"/>
        <v>82.306451612903231</v>
      </c>
      <c r="K123" s="105">
        <f t="shared" si="12"/>
        <v>0.16917042206438995</v>
      </c>
      <c r="L123" s="77">
        <f t="shared" si="13"/>
        <v>-301675</v>
      </c>
    </row>
    <row r="124" spans="1:12" ht="25.5" x14ac:dyDescent="0.25">
      <c r="A124" s="181"/>
      <c r="B124" s="180"/>
      <c r="C124" s="46" t="s">
        <v>475</v>
      </c>
      <c r="D124" s="47"/>
      <c r="E124" s="1"/>
      <c r="F124" s="16" t="s">
        <v>201</v>
      </c>
      <c r="G124" s="17">
        <v>400000</v>
      </c>
      <c r="H124" s="18">
        <v>651452</v>
      </c>
      <c r="I124" s="17">
        <v>645269</v>
      </c>
      <c r="J124" s="105">
        <f t="shared" si="11"/>
        <v>99.050889397837452</v>
      </c>
      <c r="K124" s="105">
        <f t="shared" si="12"/>
        <v>7.7786990950112642E-2</v>
      </c>
      <c r="L124" s="77">
        <f t="shared" si="13"/>
        <v>-6183</v>
      </c>
    </row>
    <row r="125" spans="1:12" ht="15.75" customHeight="1" x14ac:dyDescent="0.25">
      <c r="A125" s="181"/>
      <c r="B125" s="180"/>
      <c r="C125" s="46" t="s">
        <v>475</v>
      </c>
      <c r="D125" s="47"/>
      <c r="E125" s="1"/>
      <c r="F125" s="16" t="s">
        <v>202</v>
      </c>
      <c r="G125" s="17">
        <v>0</v>
      </c>
      <c r="H125" s="18">
        <v>293548</v>
      </c>
      <c r="I125" s="17">
        <v>293547</v>
      </c>
      <c r="J125" s="105">
        <f t="shared" si="11"/>
        <v>99.99965934021013</v>
      </c>
      <c r="K125" s="105">
        <f t="shared" si="12"/>
        <v>3.5387005779655804E-2</v>
      </c>
      <c r="L125" s="77">
        <f t="shared" si="13"/>
        <v>-1</v>
      </c>
    </row>
    <row r="126" spans="1:12" ht="25.5" x14ac:dyDescent="0.25">
      <c r="A126" s="181"/>
      <c r="B126" s="180"/>
      <c r="C126" s="46" t="s">
        <v>475</v>
      </c>
      <c r="D126" s="47" t="s">
        <v>469</v>
      </c>
      <c r="E126" s="1"/>
      <c r="F126" s="16" t="s">
        <v>203</v>
      </c>
      <c r="G126" s="17">
        <v>547462</v>
      </c>
      <c r="H126" s="18">
        <v>1389186</v>
      </c>
      <c r="I126" s="17">
        <v>0</v>
      </c>
      <c r="J126" s="105">
        <f t="shared" si="11"/>
        <v>0</v>
      </c>
      <c r="K126" s="105">
        <f t="shared" si="12"/>
        <v>0</v>
      </c>
      <c r="L126" s="77">
        <f t="shared" si="13"/>
        <v>-1389186</v>
      </c>
    </row>
    <row r="127" spans="1:12" ht="15.75" customHeight="1" x14ac:dyDescent="0.25">
      <c r="A127" s="181"/>
      <c r="B127" s="180"/>
      <c r="C127" s="46" t="s">
        <v>475</v>
      </c>
      <c r="D127" s="47" t="s">
        <v>469</v>
      </c>
      <c r="E127" s="1"/>
      <c r="F127" s="34" t="s">
        <v>204</v>
      </c>
      <c r="G127" s="17">
        <v>410000</v>
      </c>
      <c r="H127" s="35">
        <v>0</v>
      </c>
      <c r="I127" s="36">
        <v>0</v>
      </c>
      <c r="J127" s="109">
        <v>0</v>
      </c>
      <c r="K127" s="109">
        <f t="shared" si="12"/>
        <v>0</v>
      </c>
      <c r="L127" s="82">
        <f t="shared" si="13"/>
        <v>0</v>
      </c>
    </row>
    <row r="128" spans="1:12" ht="15.75" customHeight="1" x14ac:dyDescent="0.25">
      <c r="A128" s="181"/>
      <c r="B128" s="180"/>
      <c r="C128" s="46" t="s">
        <v>475</v>
      </c>
      <c r="D128" s="47" t="s">
        <v>469</v>
      </c>
      <c r="E128" s="1"/>
      <c r="F128" s="16" t="s">
        <v>205</v>
      </c>
      <c r="G128" s="17">
        <v>70000</v>
      </c>
      <c r="H128" s="18">
        <v>125000</v>
      </c>
      <c r="I128" s="17">
        <v>122140</v>
      </c>
      <c r="J128" s="105">
        <f t="shared" si="11"/>
        <v>97.712000000000003</v>
      </c>
      <c r="K128" s="105">
        <f t="shared" si="12"/>
        <v>1.4723941603651746E-2</v>
      </c>
      <c r="L128" s="77">
        <f t="shared" si="13"/>
        <v>-2860</v>
      </c>
    </row>
    <row r="129" spans="1:12" ht="15.75" customHeight="1" x14ac:dyDescent="0.25">
      <c r="A129" s="81" t="s">
        <v>0</v>
      </c>
      <c r="B129" s="2"/>
      <c r="C129" s="46" t="s">
        <v>475</v>
      </c>
      <c r="D129" s="47" t="s">
        <v>469</v>
      </c>
      <c r="E129" s="1"/>
      <c r="F129" s="34" t="s">
        <v>206</v>
      </c>
      <c r="G129" s="17">
        <v>330000</v>
      </c>
      <c r="H129" s="18">
        <v>168920</v>
      </c>
      <c r="I129" s="17">
        <v>168920</v>
      </c>
      <c r="J129" s="105">
        <f t="shared" si="11"/>
        <v>100</v>
      </c>
      <c r="K129" s="105">
        <f t="shared" si="12"/>
        <v>2.0363257046740239E-2</v>
      </c>
      <c r="L129" s="77">
        <f t="shared" si="13"/>
        <v>0</v>
      </c>
    </row>
    <row r="130" spans="1:12" ht="20.25" customHeight="1" x14ac:dyDescent="0.25">
      <c r="A130" s="81"/>
      <c r="B130" s="2"/>
      <c r="C130" s="46" t="s">
        <v>475</v>
      </c>
      <c r="D130" s="47" t="s">
        <v>469</v>
      </c>
      <c r="E130" s="1"/>
      <c r="F130" s="34" t="s">
        <v>207</v>
      </c>
      <c r="G130" s="17">
        <v>60000</v>
      </c>
      <c r="H130" s="18">
        <v>23204</v>
      </c>
      <c r="I130" s="17">
        <v>23204</v>
      </c>
      <c r="J130" s="105">
        <f t="shared" si="11"/>
        <v>100</v>
      </c>
      <c r="K130" s="105">
        <f t="shared" si="12"/>
        <v>2.7972354754473155E-3</v>
      </c>
      <c r="L130" s="77">
        <f t="shared" si="13"/>
        <v>0</v>
      </c>
    </row>
    <row r="131" spans="1:12" ht="15.75" customHeight="1" x14ac:dyDescent="0.25">
      <c r="A131" s="81"/>
      <c r="B131" s="2"/>
      <c r="C131" s="46" t="s">
        <v>475</v>
      </c>
      <c r="D131" s="47" t="s">
        <v>469</v>
      </c>
      <c r="E131" s="1"/>
      <c r="F131" s="34" t="s">
        <v>208</v>
      </c>
      <c r="G131" s="17">
        <v>50000</v>
      </c>
      <c r="H131" s="18">
        <v>16985</v>
      </c>
      <c r="I131" s="17">
        <v>16985</v>
      </c>
      <c r="J131" s="105">
        <f t="shared" si="11"/>
        <v>100</v>
      </c>
      <c r="K131" s="105">
        <f t="shared" si="12"/>
        <v>2.0475368277224899E-3</v>
      </c>
      <c r="L131" s="77">
        <f t="shared" si="13"/>
        <v>0</v>
      </c>
    </row>
    <row r="132" spans="1:12" ht="25.5" x14ac:dyDescent="0.25">
      <c r="A132" s="81"/>
      <c r="B132" s="2"/>
      <c r="C132" s="46" t="s">
        <v>475</v>
      </c>
      <c r="D132" s="47" t="s">
        <v>469</v>
      </c>
      <c r="E132" s="1"/>
      <c r="F132" s="16" t="s">
        <v>209</v>
      </c>
      <c r="G132" s="17">
        <v>0</v>
      </c>
      <c r="H132" s="18">
        <v>966710</v>
      </c>
      <c r="I132" s="17">
        <v>966710</v>
      </c>
      <c r="J132" s="105">
        <f t="shared" si="11"/>
        <v>100</v>
      </c>
      <c r="K132" s="105">
        <f t="shared" si="12"/>
        <v>0.116536610346047</v>
      </c>
      <c r="L132" s="77">
        <f t="shared" si="13"/>
        <v>0</v>
      </c>
    </row>
    <row r="133" spans="1:12" ht="25.5" x14ac:dyDescent="0.25">
      <c r="A133" s="81"/>
      <c r="B133" s="2"/>
      <c r="C133" s="46" t="s">
        <v>475</v>
      </c>
      <c r="D133" s="47" t="s">
        <v>469</v>
      </c>
      <c r="E133" s="1"/>
      <c r="F133" s="16" t="s">
        <v>210</v>
      </c>
      <c r="G133" s="17">
        <v>14201166</v>
      </c>
      <c r="H133" s="18">
        <v>10200000</v>
      </c>
      <c r="I133" s="17">
        <v>9826949</v>
      </c>
      <c r="J133" s="105">
        <f t="shared" si="11"/>
        <v>96.342637254901959</v>
      </c>
      <c r="K133" s="105">
        <f t="shared" si="12"/>
        <v>1.1846358540859991</v>
      </c>
      <c r="L133" s="77">
        <f t="shared" si="13"/>
        <v>-373051</v>
      </c>
    </row>
    <row r="134" spans="1:12" ht="25.5" x14ac:dyDescent="0.25">
      <c r="A134" s="81"/>
      <c r="B134" s="2"/>
      <c r="C134" s="46" t="s">
        <v>475</v>
      </c>
      <c r="D134" s="47" t="s">
        <v>469</v>
      </c>
      <c r="E134" s="1"/>
      <c r="F134" s="16" t="s">
        <v>211</v>
      </c>
      <c r="G134" s="17">
        <v>150000</v>
      </c>
      <c r="H134" s="18">
        <v>15100</v>
      </c>
      <c r="I134" s="17">
        <v>15100</v>
      </c>
      <c r="J134" s="105">
        <f t="shared" si="11"/>
        <v>100</v>
      </c>
      <c r="K134" s="105">
        <f t="shared" si="12"/>
        <v>1.82030062399821E-3</v>
      </c>
      <c r="L134" s="77">
        <f t="shared" si="13"/>
        <v>0</v>
      </c>
    </row>
    <row r="135" spans="1:12" ht="25.5" x14ac:dyDescent="0.25">
      <c r="A135" s="81"/>
      <c r="B135" s="2"/>
      <c r="C135" s="46" t="s">
        <v>475</v>
      </c>
      <c r="D135" s="47" t="s">
        <v>469</v>
      </c>
      <c r="E135" s="1"/>
      <c r="F135" s="16" t="s">
        <v>212</v>
      </c>
      <c r="G135" s="17">
        <v>28884633</v>
      </c>
      <c r="H135" s="18">
        <v>24000000</v>
      </c>
      <c r="I135" s="17">
        <v>23967796</v>
      </c>
      <c r="J135" s="105">
        <f t="shared" si="11"/>
        <v>99.86581666666666</v>
      </c>
      <c r="K135" s="105">
        <f t="shared" si="12"/>
        <v>2.8893108618981325</v>
      </c>
      <c r="L135" s="77">
        <f t="shared" si="13"/>
        <v>-32204</v>
      </c>
    </row>
    <row r="136" spans="1:12" ht="25.5" x14ac:dyDescent="0.25">
      <c r="A136" s="81"/>
      <c r="B136" s="2"/>
      <c r="C136" s="46" t="s">
        <v>475</v>
      </c>
      <c r="D136" s="47" t="s">
        <v>469</v>
      </c>
      <c r="E136" s="1"/>
      <c r="F136" s="16" t="s">
        <v>213</v>
      </c>
      <c r="G136" s="17">
        <v>25000</v>
      </c>
      <c r="H136" s="18">
        <v>12070</v>
      </c>
      <c r="I136" s="17">
        <v>12070</v>
      </c>
      <c r="J136" s="105">
        <f t="shared" si="11"/>
        <v>100</v>
      </c>
      <c r="K136" s="105">
        <f t="shared" si="12"/>
        <v>1.4550350020965824E-3</v>
      </c>
      <c r="L136" s="77">
        <f t="shared" si="13"/>
        <v>0</v>
      </c>
    </row>
    <row r="137" spans="1:12" ht="25.5" x14ac:dyDescent="0.25">
      <c r="A137" s="81"/>
      <c r="B137" s="2"/>
      <c r="C137" s="46" t="s">
        <v>475</v>
      </c>
      <c r="D137" s="47" t="s">
        <v>469</v>
      </c>
      <c r="E137" s="1"/>
      <c r="F137" s="16" t="s">
        <v>214</v>
      </c>
      <c r="G137" s="17">
        <v>10775349</v>
      </c>
      <c r="H137" s="18">
        <v>2500000</v>
      </c>
      <c r="I137" s="17">
        <v>2301647</v>
      </c>
      <c r="J137" s="105">
        <f t="shared" si="11"/>
        <v>92.065879999999993</v>
      </c>
      <c r="K137" s="105">
        <f t="shared" si="12"/>
        <v>0.27746287882937803</v>
      </c>
      <c r="L137" s="77">
        <f t="shared" si="13"/>
        <v>-198353</v>
      </c>
    </row>
    <row r="138" spans="1:12" ht="25.5" x14ac:dyDescent="0.25">
      <c r="A138" s="81"/>
      <c r="B138" s="2"/>
      <c r="C138" s="46" t="s">
        <v>475</v>
      </c>
      <c r="D138" s="47" t="s">
        <v>469</v>
      </c>
      <c r="E138" s="1"/>
      <c r="F138" s="16" t="s">
        <v>215</v>
      </c>
      <c r="G138" s="17">
        <v>100000</v>
      </c>
      <c r="H138" s="18">
        <v>50000</v>
      </c>
      <c r="I138" s="17">
        <v>257</v>
      </c>
      <c r="J138" s="105">
        <f t="shared" si="11"/>
        <v>0.51400000000000001</v>
      </c>
      <c r="K138" s="105">
        <f t="shared" si="12"/>
        <v>3.0981275521029135E-5</v>
      </c>
      <c r="L138" s="77">
        <f t="shared" si="13"/>
        <v>-49743</v>
      </c>
    </row>
    <row r="139" spans="1:12" ht="25.5" x14ac:dyDescent="0.25">
      <c r="A139" s="81"/>
      <c r="B139" s="2"/>
      <c r="C139" s="46" t="s">
        <v>475</v>
      </c>
      <c r="D139" s="47" t="s">
        <v>469</v>
      </c>
      <c r="E139" s="1"/>
      <c r="F139" s="16" t="s">
        <v>216</v>
      </c>
      <c r="G139" s="17">
        <v>13154692</v>
      </c>
      <c r="H139" s="18">
        <v>12000000</v>
      </c>
      <c r="I139" s="17">
        <v>11831089</v>
      </c>
      <c r="J139" s="105">
        <f t="shared" si="11"/>
        <v>98.592408333333339</v>
      </c>
      <c r="K139" s="105">
        <f t="shared" si="12"/>
        <v>1.426234350283335</v>
      </c>
      <c r="L139" s="77">
        <f t="shared" si="13"/>
        <v>-168911</v>
      </c>
    </row>
    <row r="140" spans="1:12" ht="25.5" x14ac:dyDescent="0.25">
      <c r="A140" s="81"/>
      <c r="B140" s="2"/>
      <c r="C140" s="46" t="s">
        <v>475</v>
      </c>
      <c r="D140" s="47" t="s">
        <v>469</v>
      </c>
      <c r="E140" s="1"/>
      <c r="F140" s="16" t="s">
        <v>217</v>
      </c>
      <c r="G140" s="17">
        <v>20000</v>
      </c>
      <c r="H140" s="18">
        <v>2032</v>
      </c>
      <c r="I140" s="17">
        <v>2032</v>
      </c>
      <c r="J140" s="105">
        <f t="shared" si="11"/>
        <v>100</v>
      </c>
      <c r="K140" s="105">
        <f t="shared" si="12"/>
        <v>2.4495701112346778E-4</v>
      </c>
      <c r="L140" s="77">
        <f t="shared" si="13"/>
        <v>0</v>
      </c>
    </row>
    <row r="141" spans="1:12" ht="25.5" x14ac:dyDescent="0.25">
      <c r="A141" s="81"/>
      <c r="B141" s="2"/>
      <c r="C141" s="46" t="s">
        <v>475</v>
      </c>
      <c r="D141" s="47" t="s">
        <v>469</v>
      </c>
      <c r="E141" s="1"/>
      <c r="F141" s="16" t="s">
        <v>218</v>
      </c>
      <c r="G141" s="17">
        <v>20000</v>
      </c>
      <c r="H141" s="18">
        <v>1000</v>
      </c>
      <c r="I141" s="17">
        <v>575</v>
      </c>
      <c r="J141" s="105">
        <f t="shared" si="11"/>
        <v>57.499999999999993</v>
      </c>
      <c r="K141" s="105">
        <f t="shared" si="12"/>
        <v>6.9316083364170247E-5</v>
      </c>
      <c r="L141" s="77">
        <f t="shared" si="13"/>
        <v>-425</v>
      </c>
    </row>
    <row r="142" spans="1:12" ht="25.5" x14ac:dyDescent="0.25">
      <c r="A142" s="81"/>
      <c r="B142" s="2"/>
      <c r="C142" s="46" t="s">
        <v>475</v>
      </c>
      <c r="D142" s="47" t="s">
        <v>469</v>
      </c>
      <c r="E142" s="1"/>
      <c r="F142" s="16" t="s">
        <v>219</v>
      </c>
      <c r="G142" s="17">
        <v>120000</v>
      </c>
      <c r="H142" s="18">
        <v>46043</v>
      </c>
      <c r="I142" s="17">
        <v>46043</v>
      </c>
      <c r="J142" s="105">
        <f t="shared" si="11"/>
        <v>100</v>
      </c>
      <c r="K142" s="105">
        <f t="shared" si="12"/>
        <v>5.5504703066721573E-3</v>
      </c>
      <c r="L142" s="77">
        <f t="shared" si="13"/>
        <v>0</v>
      </c>
    </row>
    <row r="143" spans="1:12" ht="25.5" x14ac:dyDescent="0.25">
      <c r="A143" s="81"/>
      <c r="B143" s="2"/>
      <c r="C143" s="46" t="s">
        <v>475</v>
      </c>
      <c r="D143" s="47" t="s">
        <v>469</v>
      </c>
      <c r="E143" s="1"/>
      <c r="F143" s="16" t="s">
        <v>220</v>
      </c>
      <c r="G143" s="17">
        <v>2000000</v>
      </c>
      <c r="H143" s="18">
        <v>7053277</v>
      </c>
      <c r="I143" s="17">
        <v>7019176</v>
      </c>
      <c r="J143" s="105">
        <f t="shared" si="11"/>
        <v>99.516522603606802</v>
      </c>
      <c r="K143" s="105">
        <f t="shared" si="12"/>
        <v>0.84615963263266614</v>
      </c>
      <c r="L143" s="77">
        <f t="shared" si="13"/>
        <v>-34101</v>
      </c>
    </row>
    <row r="144" spans="1:12" ht="28.5" customHeight="1" x14ac:dyDescent="0.25">
      <c r="A144" s="81"/>
      <c r="B144" s="2"/>
      <c r="C144" s="46" t="s">
        <v>475</v>
      </c>
      <c r="D144" s="47" t="s">
        <v>469</v>
      </c>
      <c r="E144" s="1"/>
      <c r="F144" s="16" t="s">
        <v>221</v>
      </c>
      <c r="G144" s="17">
        <v>0</v>
      </c>
      <c r="H144" s="18">
        <v>4742</v>
      </c>
      <c r="I144" s="17">
        <v>4741</v>
      </c>
      <c r="J144" s="105">
        <f t="shared" si="11"/>
        <v>99.978911851539436</v>
      </c>
      <c r="K144" s="105">
        <f t="shared" si="12"/>
        <v>5.7152617605135854E-4</v>
      </c>
      <c r="L144" s="77">
        <f t="shared" si="13"/>
        <v>-1</v>
      </c>
    </row>
    <row r="145" spans="1:12" ht="25.5" x14ac:dyDescent="0.25">
      <c r="A145" s="81" t="s">
        <v>0</v>
      </c>
      <c r="B145" s="2"/>
      <c r="C145" s="46" t="s">
        <v>475</v>
      </c>
      <c r="D145" s="47" t="s">
        <v>469</v>
      </c>
      <c r="E145" s="1"/>
      <c r="F145" s="16" t="s">
        <v>222</v>
      </c>
      <c r="G145" s="17">
        <v>47545</v>
      </c>
      <c r="H145" s="35">
        <v>0</v>
      </c>
      <c r="I145" s="36">
        <v>0</v>
      </c>
      <c r="J145" s="109">
        <v>0</v>
      </c>
      <c r="K145" s="109">
        <f t="shared" ref="K145" si="14">I145/$I$6*100</f>
        <v>0</v>
      </c>
      <c r="L145" s="82">
        <f t="shared" ref="L145" si="15">+I145-H145</f>
        <v>0</v>
      </c>
    </row>
    <row r="146" spans="1:12" ht="15.75" customHeight="1" x14ac:dyDescent="0.25">
      <c r="A146" s="81"/>
      <c r="B146" s="2"/>
      <c r="C146" s="46" t="s">
        <v>475</v>
      </c>
      <c r="D146" s="47" t="s">
        <v>469</v>
      </c>
      <c r="E146" s="1"/>
      <c r="F146" s="34" t="s">
        <v>223</v>
      </c>
      <c r="G146" s="17">
        <v>30000</v>
      </c>
      <c r="H146" s="18">
        <v>5000</v>
      </c>
      <c r="I146" s="17">
        <v>600</v>
      </c>
      <c r="J146" s="105">
        <f t="shared" si="11"/>
        <v>12</v>
      </c>
      <c r="K146" s="105">
        <f t="shared" si="12"/>
        <v>7.2329826119134179E-5</v>
      </c>
      <c r="L146" s="77">
        <f t="shared" si="13"/>
        <v>-4400</v>
      </c>
    </row>
    <row r="147" spans="1:12" ht="15.75" customHeight="1" x14ac:dyDescent="0.25">
      <c r="A147" s="81"/>
      <c r="B147" s="2"/>
      <c r="C147" s="46" t="s">
        <v>475</v>
      </c>
      <c r="D147" s="47" t="s">
        <v>469</v>
      </c>
      <c r="E147" s="1"/>
      <c r="F147" s="16" t="s">
        <v>224</v>
      </c>
      <c r="G147" s="17">
        <v>20090400</v>
      </c>
      <c r="H147" s="18">
        <v>12400000</v>
      </c>
      <c r="I147" s="17">
        <v>12379764</v>
      </c>
      <c r="J147" s="105">
        <f t="shared" si="11"/>
        <v>99.836806451612901</v>
      </c>
      <c r="K147" s="105">
        <f t="shared" si="12"/>
        <v>1.4923769625265282</v>
      </c>
      <c r="L147" s="77">
        <f t="shared" si="13"/>
        <v>-20236</v>
      </c>
    </row>
    <row r="148" spans="1:12" ht="15.75" customHeight="1" x14ac:dyDescent="0.25">
      <c r="A148" s="81"/>
      <c r="B148" s="2"/>
      <c r="C148" s="46" t="s">
        <v>475</v>
      </c>
      <c r="D148" s="47" t="s">
        <v>469</v>
      </c>
      <c r="E148" s="1"/>
      <c r="F148" s="16" t="s">
        <v>225</v>
      </c>
      <c r="G148" s="17">
        <v>4000000</v>
      </c>
      <c r="H148" s="35">
        <v>0</v>
      </c>
      <c r="I148" s="36">
        <v>0</v>
      </c>
      <c r="J148" s="109">
        <v>0</v>
      </c>
      <c r="K148" s="109">
        <f t="shared" ref="K148" si="16">I148/$I$6*100</f>
        <v>0</v>
      </c>
      <c r="L148" s="82">
        <f t="shared" ref="L148" si="17">+I148-H148</f>
        <v>0</v>
      </c>
    </row>
    <row r="149" spans="1:12" ht="15.75" customHeight="1" x14ac:dyDescent="0.25">
      <c r="A149" s="81"/>
      <c r="B149" s="2"/>
      <c r="C149" s="46" t="s">
        <v>475</v>
      </c>
      <c r="D149" s="47" t="s">
        <v>469</v>
      </c>
      <c r="E149" s="1"/>
      <c r="F149" s="16" t="s">
        <v>226</v>
      </c>
      <c r="G149" s="17">
        <v>2046791</v>
      </c>
      <c r="H149" s="18">
        <v>225000</v>
      </c>
      <c r="I149" s="17">
        <v>223550</v>
      </c>
      <c r="J149" s="105">
        <f t="shared" si="11"/>
        <v>99.355555555555554</v>
      </c>
      <c r="K149" s="105">
        <f t="shared" si="12"/>
        <v>2.6948887714887407E-2</v>
      </c>
      <c r="L149" s="77">
        <f t="shared" si="13"/>
        <v>-1450</v>
      </c>
    </row>
    <row r="150" spans="1:12" ht="15.75" customHeight="1" x14ac:dyDescent="0.25">
      <c r="A150" s="81"/>
      <c r="B150" s="2"/>
      <c r="C150" s="46" t="s">
        <v>475</v>
      </c>
      <c r="D150" s="47"/>
      <c r="E150" s="1"/>
      <c r="F150" s="16" t="s">
        <v>227</v>
      </c>
      <c r="G150" s="17">
        <v>0</v>
      </c>
      <c r="H150" s="18">
        <v>390188</v>
      </c>
      <c r="I150" s="17">
        <v>157959</v>
      </c>
      <c r="J150" s="105">
        <f t="shared" si="11"/>
        <v>40.48279291008437</v>
      </c>
      <c r="K150" s="105">
        <f t="shared" si="12"/>
        <v>1.9041911673253857E-2</v>
      </c>
      <c r="L150" s="77">
        <f t="shared" si="13"/>
        <v>-232229</v>
      </c>
    </row>
    <row r="151" spans="1:12" ht="15" customHeight="1" x14ac:dyDescent="0.25">
      <c r="A151" s="81" t="s">
        <v>0</v>
      </c>
      <c r="B151" s="178" t="s">
        <v>19</v>
      </c>
      <c r="C151" s="179"/>
      <c r="D151" s="179"/>
      <c r="E151" s="179"/>
      <c r="F151" s="179"/>
      <c r="G151" s="63">
        <v>60000</v>
      </c>
      <c r="H151" s="64">
        <v>23851</v>
      </c>
      <c r="I151" s="63">
        <v>23850</v>
      </c>
      <c r="J151" s="108">
        <f t="shared" si="11"/>
        <v>99.995807303676997</v>
      </c>
      <c r="K151" s="108">
        <f t="shared" si="12"/>
        <v>2.8751105882355832E-3</v>
      </c>
      <c r="L151" s="80">
        <f t="shared" si="13"/>
        <v>-1</v>
      </c>
    </row>
    <row r="152" spans="1:12" ht="25.5" x14ac:dyDescent="0.25">
      <c r="A152" s="81"/>
      <c r="B152" s="1"/>
      <c r="C152" s="46" t="s">
        <v>474</v>
      </c>
      <c r="D152" s="47"/>
      <c r="E152" s="1"/>
      <c r="F152" s="16" t="s">
        <v>228</v>
      </c>
      <c r="G152" s="17">
        <v>60000</v>
      </c>
      <c r="H152" s="18">
        <v>23851</v>
      </c>
      <c r="I152" s="17">
        <v>23850</v>
      </c>
      <c r="J152" s="105">
        <f t="shared" si="11"/>
        <v>99.995807303676997</v>
      </c>
      <c r="K152" s="105">
        <f t="shared" si="12"/>
        <v>2.8751105882355832E-3</v>
      </c>
      <c r="L152" s="77">
        <f t="shared" si="13"/>
        <v>-1</v>
      </c>
    </row>
    <row r="153" spans="1:12" ht="15" customHeight="1" x14ac:dyDescent="0.25">
      <c r="A153" s="81"/>
      <c r="B153" s="178" t="s">
        <v>20</v>
      </c>
      <c r="C153" s="179"/>
      <c r="D153" s="179"/>
      <c r="E153" s="179"/>
      <c r="F153" s="179"/>
      <c r="G153" s="63">
        <v>17515005</v>
      </c>
      <c r="H153" s="64">
        <v>7567339</v>
      </c>
      <c r="I153" s="63">
        <v>7232274</v>
      </c>
      <c r="J153" s="108">
        <f t="shared" si="11"/>
        <v>95.572221622422362</v>
      </c>
      <c r="K153" s="108">
        <f t="shared" si="12"/>
        <v>0.87184853477655833</v>
      </c>
      <c r="L153" s="80">
        <f t="shared" si="13"/>
        <v>-335065</v>
      </c>
    </row>
    <row r="154" spans="1:12" x14ac:dyDescent="0.25">
      <c r="A154" s="81"/>
      <c r="B154" s="133"/>
      <c r="C154" s="46" t="s">
        <v>474</v>
      </c>
      <c r="D154" s="47"/>
      <c r="E154" s="1"/>
      <c r="F154" s="16" t="s">
        <v>229</v>
      </c>
      <c r="G154" s="17">
        <v>36205</v>
      </c>
      <c r="H154" s="18">
        <v>36205</v>
      </c>
      <c r="I154" s="17">
        <v>0</v>
      </c>
      <c r="J154" s="105">
        <f t="shared" si="11"/>
        <v>0</v>
      </c>
      <c r="K154" s="105">
        <f t="shared" si="12"/>
        <v>0</v>
      </c>
      <c r="L154" s="77">
        <f t="shared" si="13"/>
        <v>-36205</v>
      </c>
    </row>
    <row r="155" spans="1:12" ht="38.25" x14ac:dyDescent="0.25">
      <c r="A155" s="81"/>
      <c r="B155" s="129"/>
      <c r="C155" s="46" t="s">
        <v>475</v>
      </c>
      <c r="D155" s="47"/>
      <c r="E155" s="158"/>
      <c r="F155" s="16" t="s">
        <v>230</v>
      </c>
      <c r="G155" s="17">
        <v>17478800</v>
      </c>
      <c r="H155" s="18">
        <v>7300000</v>
      </c>
      <c r="I155" s="17">
        <v>7001141</v>
      </c>
      <c r="J155" s="105">
        <f t="shared" si="11"/>
        <v>95.906041095890416</v>
      </c>
      <c r="K155" s="105">
        <f t="shared" si="12"/>
        <v>0.84398551860923532</v>
      </c>
      <c r="L155" s="77">
        <f t="shared" si="13"/>
        <v>-298859</v>
      </c>
    </row>
    <row r="156" spans="1:12" ht="24" x14ac:dyDescent="0.25">
      <c r="A156" s="130"/>
      <c r="B156" s="131"/>
      <c r="C156" s="97" t="s">
        <v>475</v>
      </c>
      <c r="D156" s="90"/>
      <c r="E156" s="159"/>
      <c r="F156" s="98" t="s">
        <v>227</v>
      </c>
      <c r="G156" s="91">
        <v>0</v>
      </c>
      <c r="H156" s="92">
        <v>231134</v>
      </c>
      <c r="I156" s="91">
        <v>231134</v>
      </c>
      <c r="J156" s="110">
        <f t="shared" si="11"/>
        <v>100</v>
      </c>
      <c r="K156" s="110">
        <f t="shared" si="12"/>
        <v>2.7863136717033266E-2</v>
      </c>
      <c r="L156" s="93">
        <f t="shared" si="13"/>
        <v>0</v>
      </c>
    </row>
    <row r="157" spans="1:12" ht="15" customHeight="1" x14ac:dyDescent="0.25">
      <c r="A157" s="81"/>
      <c r="B157" s="195" t="s">
        <v>21</v>
      </c>
      <c r="C157" s="196"/>
      <c r="D157" s="196"/>
      <c r="E157" s="196"/>
      <c r="F157" s="196"/>
      <c r="G157" s="61">
        <v>4708782</v>
      </c>
      <c r="H157" s="62">
        <v>4722014</v>
      </c>
      <c r="I157" s="61">
        <v>4556344</v>
      </c>
      <c r="J157" s="107">
        <f t="shared" si="11"/>
        <v>96.491539415173264</v>
      </c>
      <c r="K157" s="107">
        <f t="shared" si="12"/>
        <v>0.54926594876493384</v>
      </c>
      <c r="L157" s="79">
        <f t="shared" si="13"/>
        <v>-165670</v>
      </c>
    </row>
    <row r="158" spans="1:12" ht="38.25" x14ac:dyDescent="0.25">
      <c r="A158" s="81"/>
      <c r="B158" s="1"/>
      <c r="C158" s="46" t="s">
        <v>474</v>
      </c>
      <c r="D158" s="47"/>
      <c r="E158" s="1"/>
      <c r="F158" s="16" t="s">
        <v>231</v>
      </c>
      <c r="G158" s="17">
        <v>428682</v>
      </c>
      <c r="H158" s="18">
        <v>445824</v>
      </c>
      <c r="I158" s="17">
        <v>312025</v>
      </c>
      <c r="J158" s="105">
        <f t="shared" si="11"/>
        <v>69.988381065173698</v>
      </c>
      <c r="K158" s="105">
        <f t="shared" si="12"/>
        <v>3.7614523324704739E-2</v>
      </c>
      <c r="L158" s="77">
        <f t="shared" si="13"/>
        <v>-133799</v>
      </c>
    </row>
    <row r="159" spans="1:12" x14ac:dyDescent="0.25">
      <c r="A159" s="81" t="s">
        <v>0</v>
      </c>
      <c r="B159" s="2"/>
      <c r="C159" s="46" t="s">
        <v>474</v>
      </c>
      <c r="D159" s="47"/>
      <c r="E159" s="1"/>
      <c r="F159" s="16" t="s">
        <v>232</v>
      </c>
      <c r="G159" s="17">
        <v>40000</v>
      </c>
      <c r="H159" s="18">
        <v>3690</v>
      </c>
      <c r="I159" s="17">
        <v>3690</v>
      </c>
      <c r="J159" s="105">
        <f t="shared" si="11"/>
        <v>100</v>
      </c>
      <c r="K159" s="105">
        <f t="shared" si="12"/>
        <v>4.4482843063267522E-4</v>
      </c>
      <c r="L159" s="77">
        <f t="shared" si="13"/>
        <v>0</v>
      </c>
    </row>
    <row r="160" spans="1:12" ht="25.5" x14ac:dyDescent="0.25">
      <c r="A160" s="81"/>
      <c r="B160" s="2"/>
      <c r="C160" s="46" t="s">
        <v>474</v>
      </c>
      <c r="D160" s="47"/>
      <c r="E160" s="1"/>
      <c r="F160" s="16" t="s">
        <v>233</v>
      </c>
      <c r="G160" s="17">
        <v>20000</v>
      </c>
      <c r="H160" s="18">
        <v>20000</v>
      </c>
      <c r="I160" s="17">
        <v>20000</v>
      </c>
      <c r="J160" s="105">
        <f t="shared" si="11"/>
        <v>100</v>
      </c>
      <c r="K160" s="105">
        <f t="shared" si="12"/>
        <v>2.4109942039711391E-3</v>
      </c>
      <c r="L160" s="77">
        <f t="shared" si="13"/>
        <v>0</v>
      </c>
    </row>
    <row r="161" spans="1:12" x14ac:dyDescent="0.25">
      <c r="A161" s="81"/>
      <c r="B161" s="2"/>
      <c r="C161" s="46" t="s">
        <v>474</v>
      </c>
      <c r="D161" s="47"/>
      <c r="E161" s="1"/>
      <c r="F161" s="16" t="s">
        <v>234</v>
      </c>
      <c r="G161" s="17">
        <v>0</v>
      </c>
      <c r="H161" s="18">
        <v>10000</v>
      </c>
      <c r="I161" s="17">
        <v>10000</v>
      </c>
      <c r="J161" s="105">
        <f t="shared" si="11"/>
        <v>100</v>
      </c>
      <c r="K161" s="105">
        <f t="shared" si="12"/>
        <v>1.2054971019855695E-3</v>
      </c>
      <c r="L161" s="77">
        <f t="shared" si="13"/>
        <v>0</v>
      </c>
    </row>
    <row r="162" spans="1:12" x14ac:dyDescent="0.25">
      <c r="A162" s="81"/>
      <c r="B162" s="2"/>
      <c r="C162" s="46" t="s">
        <v>474</v>
      </c>
      <c r="D162" s="47"/>
      <c r="E162" s="1"/>
      <c r="F162" s="16" t="s">
        <v>235</v>
      </c>
      <c r="G162" s="17">
        <v>0</v>
      </c>
      <c r="H162" s="18">
        <v>42500</v>
      </c>
      <c r="I162" s="17">
        <v>10629</v>
      </c>
      <c r="J162" s="105">
        <f t="shared" si="11"/>
        <v>25.009411764705881</v>
      </c>
      <c r="K162" s="105">
        <f t="shared" si="12"/>
        <v>1.2813228697004619E-3</v>
      </c>
      <c r="L162" s="77">
        <f t="shared" si="13"/>
        <v>-31871</v>
      </c>
    </row>
    <row r="163" spans="1:12" ht="25.5" x14ac:dyDescent="0.25">
      <c r="A163" s="81"/>
      <c r="B163" s="2"/>
      <c r="C163" s="46" t="s">
        <v>474</v>
      </c>
      <c r="D163" s="47"/>
      <c r="E163" s="1"/>
      <c r="F163" s="16" t="s">
        <v>236</v>
      </c>
      <c r="G163" s="17">
        <v>17100</v>
      </c>
      <c r="H163" s="35">
        <v>0</v>
      </c>
      <c r="I163" s="36">
        <v>0</v>
      </c>
      <c r="J163" s="109">
        <v>0</v>
      </c>
      <c r="K163" s="109">
        <f t="shared" si="12"/>
        <v>0</v>
      </c>
      <c r="L163" s="82">
        <f t="shared" si="13"/>
        <v>0</v>
      </c>
    </row>
    <row r="164" spans="1:12" ht="25.5" x14ac:dyDescent="0.25">
      <c r="A164" s="81"/>
      <c r="B164" s="2"/>
      <c r="C164" s="46" t="s">
        <v>474</v>
      </c>
      <c r="D164" s="47"/>
      <c r="E164" s="1"/>
      <c r="F164" s="16" t="s">
        <v>237</v>
      </c>
      <c r="G164" s="17">
        <v>1000</v>
      </c>
      <c r="H164" s="35">
        <v>0</v>
      </c>
      <c r="I164" s="36">
        <v>0</v>
      </c>
      <c r="J164" s="109">
        <v>0</v>
      </c>
      <c r="K164" s="109">
        <f t="shared" si="12"/>
        <v>0</v>
      </c>
      <c r="L164" s="82">
        <f t="shared" si="13"/>
        <v>0</v>
      </c>
    </row>
    <row r="165" spans="1:12" ht="25.5" x14ac:dyDescent="0.25">
      <c r="A165" s="181"/>
      <c r="B165" s="180"/>
      <c r="C165" s="46" t="s">
        <v>475</v>
      </c>
      <c r="D165" s="47" t="s">
        <v>469</v>
      </c>
      <c r="E165" s="1"/>
      <c r="F165" s="16" t="s">
        <v>238</v>
      </c>
      <c r="G165" s="17">
        <v>4202000</v>
      </c>
      <c r="H165" s="18">
        <v>4200000</v>
      </c>
      <c r="I165" s="17">
        <v>4200000</v>
      </c>
      <c r="J165" s="105">
        <f t="shared" si="11"/>
        <v>100</v>
      </c>
      <c r="K165" s="105">
        <f t="shared" si="12"/>
        <v>0.50630878283393921</v>
      </c>
      <c r="L165" s="77">
        <f t="shared" si="13"/>
        <v>0</v>
      </c>
    </row>
    <row r="166" spans="1:12" ht="18.75" customHeight="1" thickBot="1" x14ac:dyDescent="0.3">
      <c r="A166" s="176" t="s">
        <v>22</v>
      </c>
      <c r="B166" s="177"/>
      <c r="C166" s="177"/>
      <c r="D166" s="177"/>
      <c r="E166" s="177"/>
      <c r="F166" s="177"/>
      <c r="G166" s="59">
        <v>6650101</v>
      </c>
      <c r="H166" s="60">
        <v>8780996</v>
      </c>
      <c r="I166" s="59">
        <v>7198457</v>
      </c>
      <c r="J166" s="106">
        <f t="shared" si="11"/>
        <v>81.977682258367963</v>
      </c>
      <c r="K166" s="106">
        <f t="shared" si="12"/>
        <v>0.86777190522677372</v>
      </c>
      <c r="L166" s="78">
        <f t="shared" si="13"/>
        <v>-1582539</v>
      </c>
    </row>
    <row r="167" spans="1:12" ht="15" customHeight="1" x14ac:dyDescent="0.25">
      <c r="A167" s="181" t="s">
        <v>0</v>
      </c>
      <c r="B167" s="195" t="s">
        <v>23</v>
      </c>
      <c r="C167" s="196"/>
      <c r="D167" s="196"/>
      <c r="E167" s="196"/>
      <c r="F167" s="196"/>
      <c r="G167" s="61">
        <v>6405101</v>
      </c>
      <c r="H167" s="62">
        <v>7329672</v>
      </c>
      <c r="I167" s="61">
        <v>5778638</v>
      </c>
      <c r="J167" s="107">
        <f t="shared" si="11"/>
        <v>78.838971239095017</v>
      </c>
      <c r="K167" s="107">
        <f t="shared" si="12"/>
        <v>0.69661313624236876</v>
      </c>
      <c r="L167" s="79">
        <f t="shared" si="13"/>
        <v>-1551034</v>
      </c>
    </row>
    <row r="168" spans="1:12" ht="25.5" x14ac:dyDescent="0.25">
      <c r="A168" s="181"/>
      <c r="B168" s="180"/>
      <c r="C168" s="46" t="s">
        <v>474</v>
      </c>
      <c r="D168" s="47"/>
      <c r="E168" s="1"/>
      <c r="F168" s="16" t="s">
        <v>239</v>
      </c>
      <c r="G168" s="17">
        <v>661200</v>
      </c>
      <c r="H168" s="18">
        <v>635600</v>
      </c>
      <c r="I168" s="17">
        <v>618359</v>
      </c>
      <c r="J168" s="105">
        <f t="shared" si="11"/>
        <v>97.28744493392071</v>
      </c>
      <c r="K168" s="105">
        <f t="shared" si="12"/>
        <v>7.4542998248669473E-2</v>
      </c>
      <c r="L168" s="77">
        <f t="shared" si="13"/>
        <v>-17241</v>
      </c>
    </row>
    <row r="169" spans="1:12" ht="16.5" customHeight="1" x14ac:dyDescent="0.25">
      <c r="A169" s="181"/>
      <c r="B169" s="180"/>
      <c r="C169" s="46" t="s">
        <v>474</v>
      </c>
      <c r="D169" s="47"/>
      <c r="E169" s="1"/>
      <c r="F169" s="16" t="s">
        <v>240</v>
      </c>
      <c r="G169" s="17">
        <v>600000</v>
      </c>
      <c r="H169" s="18">
        <v>600000</v>
      </c>
      <c r="I169" s="17">
        <v>600000</v>
      </c>
      <c r="J169" s="105">
        <f t="shared" si="11"/>
        <v>100</v>
      </c>
      <c r="K169" s="105">
        <f t="shared" si="12"/>
        <v>7.2329826119134175E-2</v>
      </c>
      <c r="L169" s="77">
        <f t="shared" si="13"/>
        <v>0</v>
      </c>
    </row>
    <row r="170" spans="1:12" ht="54.75" customHeight="1" x14ac:dyDescent="0.25">
      <c r="A170" s="181"/>
      <c r="B170" s="180"/>
      <c r="C170" s="46" t="s">
        <v>474</v>
      </c>
      <c r="D170" s="47" t="s">
        <v>469</v>
      </c>
      <c r="E170" s="1"/>
      <c r="F170" s="16" t="s">
        <v>241</v>
      </c>
      <c r="G170" s="17">
        <v>411644</v>
      </c>
      <c r="H170" s="18">
        <v>342694</v>
      </c>
      <c r="I170" s="17">
        <v>263517</v>
      </c>
      <c r="J170" s="105">
        <f t="shared" si="11"/>
        <v>76.895714544170602</v>
      </c>
      <c r="K170" s="105">
        <f t="shared" si="12"/>
        <v>3.1766897982393134E-2</v>
      </c>
      <c r="L170" s="77">
        <f t="shared" si="13"/>
        <v>-79177</v>
      </c>
    </row>
    <row r="171" spans="1:12" ht="38.25" x14ac:dyDescent="0.25">
      <c r="A171" s="181"/>
      <c r="B171" s="180"/>
      <c r="C171" s="46" t="s">
        <v>474</v>
      </c>
      <c r="D171" s="47" t="s">
        <v>469</v>
      </c>
      <c r="E171" s="1"/>
      <c r="F171" s="16" t="s">
        <v>242</v>
      </c>
      <c r="G171" s="17">
        <v>482017</v>
      </c>
      <c r="H171" s="18">
        <v>482017</v>
      </c>
      <c r="I171" s="17">
        <v>299608</v>
      </c>
      <c r="J171" s="105">
        <f t="shared" ref="J171:J216" si="18">I171/H171*100</f>
        <v>62.157143835175944</v>
      </c>
      <c r="K171" s="105">
        <f t="shared" ref="K171:K216" si="19">I171/$I$6*100</f>
        <v>3.6117657573169253E-2</v>
      </c>
      <c r="L171" s="77">
        <f t="shared" ref="L171:L216" si="20">+I171-H171</f>
        <v>-182409</v>
      </c>
    </row>
    <row r="172" spans="1:12" ht="38.25" x14ac:dyDescent="0.25">
      <c r="A172" s="181"/>
      <c r="B172" s="180"/>
      <c r="C172" s="46" t="s">
        <v>474</v>
      </c>
      <c r="D172" s="47" t="s">
        <v>469</v>
      </c>
      <c r="E172" s="1"/>
      <c r="F172" s="16" t="s">
        <v>243</v>
      </c>
      <c r="G172" s="17">
        <v>1683240</v>
      </c>
      <c r="H172" s="18">
        <v>1780775</v>
      </c>
      <c r="I172" s="17">
        <v>1436769</v>
      </c>
      <c r="J172" s="105">
        <f t="shared" si="18"/>
        <v>80.6822310510873</v>
      </c>
      <c r="K172" s="105">
        <f t="shared" si="19"/>
        <v>0.17320208657227049</v>
      </c>
      <c r="L172" s="77">
        <f t="shared" si="20"/>
        <v>-344006</v>
      </c>
    </row>
    <row r="173" spans="1:12" ht="41.25" customHeight="1" x14ac:dyDescent="0.25">
      <c r="A173" s="181"/>
      <c r="B173" s="180"/>
      <c r="C173" s="46" t="s">
        <v>474</v>
      </c>
      <c r="D173" s="47" t="s">
        <v>469</v>
      </c>
      <c r="E173" s="1"/>
      <c r="F173" s="16" t="s">
        <v>244</v>
      </c>
      <c r="G173" s="17">
        <v>2567000</v>
      </c>
      <c r="H173" s="18">
        <v>1743579</v>
      </c>
      <c r="I173" s="17">
        <v>904690</v>
      </c>
      <c r="J173" s="105">
        <f t="shared" si="18"/>
        <v>51.886952068131123</v>
      </c>
      <c r="K173" s="105">
        <f t="shared" si="19"/>
        <v>0.1090601173195325</v>
      </c>
      <c r="L173" s="77">
        <f t="shared" si="20"/>
        <v>-838889</v>
      </c>
    </row>
    <row r="174" spans="1:12" ht="41.25" customHeight="1" x14ac:dyDescent="0.25">
      <c r="A174" s="81" t="s">
        <v>0</v>
      </c>
      <c r="B174" s="2"/>
      <c r="C174" s="46" t="s">
        <v>474</v>
      </c>
      <c r="D174" s="47" t="s">
        <v>469</v>
      </c>
      <c r="E174" s="1"/>
      <c r="F174" s="16" t="s">
        <v>245</v>
      </c>
      <c r="G174" s="17">
        <v>0</v>
      </c>
      <c r="H174" s="18">
        <v>1022296</v>
      </c>
      <c r="I174" s="17">
        <v>1002000</v>
      </c>
      <c r="J174" s="105">
        <f t="shared" si="18"/>
        <v>98.014665028524036</v>
      </c>
      <c r="K174" s="105">
        <f t="shared" si="19"/>
        <v>0.12079080961895407</v>
      </c>
      <c r="L174" s="77">
        <f t="shared" si="20"/>
        <v>-20296</v>
      </c>
    </row>
    <row r="175" spans="1:12" x14ac:dyDescent="0.25">
      <c r="A175" s="81"/>
      <c r="B175" s="2"/>
      <c r="C175" s="46" t="s">
        <v>474</v>
      </c>
      <c r="D175" s="47"/>
      <c r="E175" s="1"/>
      <c r="F175" s="16" t="s">
        <v>185</v>
      </c>
      <c r="G175" s="17">
        <v>0</v>
      </c>
      <c r="H175" s="18">
        <v>588941</v>
      </c>
      <c r="I175" s="17">
        <v>576026</v>
      </c>
      <c r="J175" s="105">
        <f t="shared" si="18"/>
        <v>97.807080845110121</v>
      </c>
      <c r="K175" s="105">
        <f t="shared" si="19"/>
        <v>6.9439767366833965E-2</v>
      </c>
      <c r="L175" s="77">
        <f t="shared" si="20"/>
        <v>-12915</v>
      </c>
    </row>
    <row r="176" spans="1:12" ht="56.25" customHeight="1" x14ac:dyDescent="0.25">
      <c r="A176" s="181"/>
      <c r="B176" s="180"/>
      <c r="C176" s="46" t="s">
        <v>475</v>
      </c>
      <c r="D176" s="47" t="s">
        <v>469</v>
      </c>
      <c r="E176" s="1"/>
      <c r="F176" s="16" t="s">
        <v>246</v>
      </c>
      <c r="G176" s="17">
        <v>0</v>
      </c>
      <c r="H176" s="18">
        <v>33770</v>
      </c>
      <c r="I176" s="17">
        <v>33770</v>
      </c>
      <c r="J176" s="105">
        <f t="shared" si="18"/>
        <v>100</v>
      </c>
      <c r="K176" s="105">
        <f t="shared" si="19"/>
        <v>4.0709637134052684E-3</v>
      </c>
      <c r="L176" s="77">
        <f t="shared" si="20"/>
        <v>0</v>
      </c>
    </row>
    <row r="177" spans="1:12" ht="54.75" customHeight="1" x14ac:dyDescent="0.25">
      <c r="A177" s="181"/>
      <c r="B177" s="180"/>
      <c r="C177" s="46" t="s">
        <v>475</v>
      </c>
      <c r="D177" s="47" t="s">
        <v>469</v>
      </c>
      <c r="E177" s="1"/>
      <c r="F177" s="16" t="s">
        <v>247</v>
      </c>
      <c r="G177" s="17">
        <v>0</v>
      </c>
      <c r="H177" s="18">
        <v>100000</v>
      </c>
      <c r="I177" s="17">
        <v>43900</v>
      </c>
      <c r="J177" s="105">
        <f t="shared" si="18"/>
        <v>43.9</v>
      </c>
      <c r="K177" s="105">
        <f t="shared" si="19"/>
        <v>5.2921322777166506E-3</v>
      </c>
      <c r="L177" s="77">
        <f t="shared" si="20"/>
        <v>-56100</v>
      </c>
    </row>
    <row r="178" spans="1:12" ht="15" customHeight="1" x14ac:dyDescent="0.25">
      <c r="A178" s="181" t="s">
        <v>0</v>
      </c>
      <c r="B178" s="178" t="s">
        <v>24</v>
      </c>
      <c r="C178" s="179"/>
      <c r="D178" s="179"/>
      <c r="E178" s="179"/>
      <c r="F178" s="179"/>
      <c r="G178" s="63">
        <v>245000</v>
      </c>
      <c r="H178" s="64">
        <v>1451324</v>
      </c>
      <c r="I178" s="63">
        <v>1419819</v>
      </c>
      <c r="J178" s="108">
        <f t="shared" si="18"/>
        <v>97.829223522797122</v>
      </c>
      <c r="K178" s="108">
        <f t="shared" si="19"/>
        <v>0.17115876898440494</v>
      </c>
      <c r="L178" s="80">
        <f t="shared" si="20"/>
        <v>-31505</v>
      </c>
    </row>
    <row r="179" spans="1:12" ht="25.5" x14ac:dyDescent="0.25">
      <c r="A179" s="181"/>
      <c r="B179" s="180"/>
      <c r="C179" s="46" t="s">
        <v>474</v>
      </c>
      <c r="D179" s="47"/>
      <c r="E179" s="1"/>
      <c r="F179" s="16" t="s">
        <v>248</v>
      </c>
      <c r="G179" s="17">
        <v>100000</v>
      </c>
      <c r="H179" s="18">
        <v>45030</v>
      </c>
      <c r="I179" s="17">
        <v>13530</v>
      </c>
      <c r="J179" s="105">
        <f t="shared" si="18"/>
        <v>30.046635576282476</v>
      </c>
      <c r="K179" s="105">
        <f t="shared" si="19"/>
        <v>1.6310375789864756E-3</v>
      </c>
      <c r="L179" s="77">
        <f t="shared" si="20"/>
        <v>-31500</v>
      </c>
    </row>
    <row r="180" spans="1:12" x14ac:dyDescent="0.25">
      <c r="A180" s="181"/>
      <c r="B180" s="180"/>
      <c r="C180" s="46" t="s">
        <v>474</v>
      </c>
      <c r="D180" s="47"/>
      <c r="E180" s="1"/>
      <c r="F180" s="16" t="s">
        <v>249</v>
      </c>
      <c r="G180" s="17">
        <v>145000</v>
      </c>
      <c r="H180" s="18">
        <v>137523</v>
      </c>
      <c r="I180" s="17">
        <v>137519</v>
      </c>
      <c r="J180" s="105">
        <f t="shared" si="18"/>
        <v>99.997091395621098</v>
      </c>
      <c r="K180" s="105">
        <f t="shared" si="19"/>
        <v>1.6577875596795355E-2</v>
      </c>
      <c r="L180" s="77">
        <f t="shared" si="20"/>
        <v>-4</v>
      </c>
    </row>
    <row r="181" spans="1:12" ht="24" x14ac:dyDescent="0.25">
      <c r="A181" s="181"/>
      <c r="B181" s="180"/>
      <c r="C181" s="46" t="s">
        <v>475</v>
      </c>
      <c r="D181" s="47"/>
      <c r="E181" s="1"/>
      <c r="F181" s="16" t="s">
        <v>250</v>
      </c>
      <c r="G181" s="17">
        <v>0</v>
      </c>
      <c r="H181" s="18">
        <v>1257008</v>
      </c>
      <c r="I181" s="17">
        <v>1257008</v>
      </c>
      <c r="J181" s="105">
        <f t="shared" si="18"/>
        <v>100</v>
      </c>
      <c r="K181" s="105">
        <f t="shared" si="19"/>
        <v>0.15153195011726769</v>
      </c>
      <c r="L181" s="77">
        <f t="shared" si="20"/>
        <v>0</v>
      </c>
    </row>
    <row r="182" spans="1:12" ht="24" x14ac:dyDescent="0.25">
      <c r="A182" s="181"/>
      <c r="B182" s="180"/>
      <c r="C182" s="46" t="s">
        <v>475</v>
      </c>
      <c r="D182" s="47"/>
      <c r="E182" s="1"/>
      <c r="F182" s="16" t="s">
        <v>159</v>
      </c>
      <c r="G182" s="17">
        <v>0</v>
      </c>
      <c r="H182" s="18">
        <v>11763</v>
      </c>
      <c r="I182" s="17">
        <v>11762</v>
      </c>
      <c r="J182" s="105">
        <f t="shared" si="18"/>
        <v>99.991498767321261</v>
      </c>
      <c r="K182" s="105">
        <f t="shared" si="19"/>
        <v>1.4179056913554268E-3</v>
      </c>
      <c r="L182" s="77">
        <f t="shared" si="20"/>
        <v>-1</v>
      </c>
    </row>
    <row r="183" spans="1:12" ht="18.75" customHeight="1" thickBot="1" x14ac:dyDescent="0.3">
      <c r="A183" s="176" t="s">
        <v>25</v>
      </c>
      <c r="B183" s="177"/>
      <c r="C183" s="177"/>
      <c r="D183" s="177"/>
      <c r="E183" s="177"/>
      <c r="F183" s="177"/>
      <c r="G183" s="59">
        <v>1806279</v>
      </c>
      <c r="H183" s="60">
        <v>1772546</v>
      </c>
      <c r="I183" s="59">
        <v>1202667</v>
      </c>
      <c r="J183" s="106">
        <f t="shared" si="18"/>
        <v>67.849691912085774</v>
      </c>
      <c r="K183" s="106">
        <f t="shared" si="19"/>
        <v>0.1449811583153679</v>
      </c>
      <c r="L183" s="78">
        <f t="shared" si="20"/>
        <v>-569879</v>
      </c>
    </row>
    <row r="184" spans="1:12" ht="15" customHeight="1" x14ac:dyDescent="0.25">
      <c r="A184" s="181" t="s">
        <v>0</v>
      </c>
      <c r="B184" s="195" t="s">
        <v>26</v>
      </c>
      <c r="C184" s="196"/>
      <c r="D184" s="196"/>
      <c r="E184" s="196"/>
      <c r="F184" s="196"/>
      <c r="G184" s="61">
        <v>1806279</v>
      </c>
      <c r="H184" s="62">
        <v>1772546</v>
      </c>
      <c r="I184" s="61">
        <v>1202667</v>
      </c>
      <c r="J184" s="107">
        <f t="shared" si="18"/>
        <v>67.849691912085774</v>
      </c>
      <c r="K184" s="107">
        <f t="shared" si="19"/>
        <v>0.1449811583153679</v>
      </c>
      <c r="L184" s="79">
        <f t="shared" si="20"/>
        <v>-569879</v>
      </c>
    </row>
    <row r="185" spans="1:12" ht="27" customHeight="1" x14ac:dyDescent="0.25">
      <c r="A185" s="181"/>
      <c r="B185" s="180"/>
      <c r="C185" s="46" t="s">
        <v>474</v>
      </c>
      <c r="D185" s="47"/>
      <c r="E185" s="1"/>
      <c r="F185" s="16" t="s">
        <v>251</v>
      </c>
      <c r="G185" s="17">
        <v>949623</v>
      </c>
      <c r="H185" s="18">
        <v>912887</v>
      </c>
      <c r="I185" s="17">
        <v>576286</v>
      </c>
      <c r="J185" s="105">
        <f t="shared" si="18"/>
        <v>63.127857007493802</v>
      </c>
      <c r="K185" s="105">
        <f t="shared" si="19"/>
        <v>6.9471110291485602E-2</v>
      </c>
      <c r="L185" s="77">
        <f t="shared" si="20"/>
        <v>-336601</v>
      </c>
    </row>
    <row r="186" spans="1:12" ht="16.5" customHeight="1" x14ac:dyDescent="0.25">
      <c r="A186" s="181"/>
      <c r="B186" s="180"/>
      <c r="C186" s="46" t="s">
        <v>474</v>
      </c>
      <c r="D186" s="47"/>
      <c r="E186" s="1"/>
      <c r="F186" s="16" t="s">
        <v>252</v>
      </c>
      <c r="G186" s="17">
        <v>0</v>
      </c>
      <c r="H186" s="18">
        <v>9000</v>
      </c>
      <c r="I186" s="17">
        <v>6272</v>
      </c>
      <c r="J186" s="105">
        <f t="shared" si="18"/>
        <v>69.688888888888883</v>
      </c>
      <c r="K186" s="105">
        <f t="shared" si="19"/>
        <v>7.5608778236534928E-4</v>
      </c>
      <c r="L186" s="77">
        <f t="shared" si="20"/>
        <v>-2728</v>
      </c>
    </row>
    <row r="187" spans="1:12" ht="16.5" customHeight="1" x14ac:dyDescent="0.25">
      <c r="A187" s="181"/>
      <c r="B187" s="180"/>
      <c r="C187" s="46" t="s">
        <v>474</v>
      </c>
      <c r="D187" s="47"/>
      <c r="E187" s="1"/>
      <c r="F187" s="16" t="s">
        <v>253</v>
      </c>
      <c r="G187" s="17">
        <v>67600</v>
      </c>
      <c r="H187" s="18">
        <v>93600</v>
      </c>
      <c r="I187" s="17">
        <v>60177</v>
      </c>
      <c r="J187" s="105">
        <f t="shared" si="18"/>
        <v>64.291666666666671</v>
      </c>
      <c r="K187" s="105">
        <f t="shared" si="19"/>
        <v>7.2543199106185627E-3</v>
      </c>
      <c r="L187" s="77">
        <f t="shared" si="20"/>
        <v>-33423</v>
      </c>
    </row>
    <row r="188" spans="1:12" ht="29.25" customHeight="1" x14ac:dyDescent="0.25">
      <c r="A188" s="181"/>
      <c r="B188" s="180"/>
      <c r="C188" s="46" t="s">
        <v>474</v>
      </c>
      <c r="D188" s="47"/>
      <c r="E188" s="1"/>
      <c r="F188" s="16" t="s">
        <v>254</v>
      </c>
      <c r="G188" s="17">
        <v>619779</v>
      </c>
      <c r="H188" s="18">
        <v>604779</v>
      </c>
      <c r="I188" s="17">
        <v>426925</v>
      </c>
      <c r="J188" s="105">
        <f t="shared" si="18"/>
        <v>70.591902165915158</v>
      </c>
      <c r="K188" s="105">
        <f t="shared" si="19"/>
        <v>5.1465685026518923E-2</v>
      </c>
      <c r="L188" s="77">
        <f t="shared" si="20"/>
        <v>-177854</v>
      </c>
    </row>
    <row r="189" spans="1:12" ht="41.25" customHeight="1" x14ac:dyDescent="0.25">
      <c r="A189" s="181"/>
      <c r="B189" s="180"/>
      <c r="C189" s="46" t="s">
        <v>474</v>
      </c>
      <c r="D189" s="47"/>
      <c r="E189" s="1"/>
      <c r="F189" s="16" t="s">
        <v>255</v>
      </c>
      <c r="G189" s="17">
        <v>72097</v>
      </c>
      <c r="H189" s="18">
        <v>46097</v>
      </c>
      <c r="I189" s="17">
        <v>38467</v>
      </c>
      <c r="J189" s="105">
        <f t="shared" si="18"/>
        <v>83.447946721044758</v>
      </c>
      <c r="K189" s="105">
        <f t="shared" si="19"/>
        <v>4.6371857022078911E-3</v>
      </c>
      <c r="L189" s="77">
        <f t="shared" si="20"/>
        <v>-7630</v>
      </c>
    </row>
    <row r="190" spans="1:12" ht="41.25" customHeight="1" x14ac:dyDescent="0.25">
      <c r="A190" s="181"/>
      <c r="B190" s="180"/>
      <c r="C190" s="46" t="s">
        <v>474</v>
      </c>
      <c r="D190" s="47"/>
      <c r="E190" s="1"/>
      <c r="F190" s="16" t="s">
        <v>256</v>
      </c>
      <c r="G190" s="17">
        <v>22180</v>
      </c>
      <c r="H190" s="18">
        <v>22180</v>
      </c>
      <c r="I190" s="17">
        <v>13535</v>
      </c>
      <c r="J190" s="105">
        <f t="shared" si="18"/>
        <v>61.023444544634806</v>
      </c>
      <c r="K190" s="105">
        <f t="shared" si="19"/>
        <v>1.6316403275374685E-3</v>
      </c>
      <c r="L190" s="77">
        <f t="shared" si="20"/>
        <v>-8645</v>
      </c>
    </row>
    <row r="191" spans="1:12" ht="25.5" x14ac:dyDescent="0.25">
      <c r="A191" s="181"/>
      <c r="B191" s="180"/>
      <c r="C191" s="46" t="s">
        <v>475</v>
      </c>
      <c r="D191" s="47"/>
      <c r="E191" s="1"/>
      <c r="F191" s="16" t="s">
        <v>257</v>
      </c>
      <c r="G191" s="17">
        <v>40000</v>
      </c>
      <c r="H191" s="18">
        <v>66000</v>
      </c>
      <c r="I191" s="17">
        <v>63600</v>
      </c>
      <c r="J191" s="105">
        <f t="shared" si="18"/>
        <v>96.36363636363636</v>
      </c>
      <c r="K191" s="105">
        <f t="shared" si="19"/>
        <v>7.6669615686282225E-3</v>
      </c>
      <c r="L191" s="77">
        <f t="shared" si="20"/>
        <v>-2400</v>
      </c>
    </row>
    <row r="192" spans="1:12" ht="28.5" customHeight="1" x14ac:dyDescent="0.25">
      <c r="A192" s="181"/>
      <c r="B192" s="180"/>
      <c r="C192" s="46" t="s">
        <v>475</v>
      </c>
      <c r="D192" s="47"/>
      <c r="E192" s="1"/>
      <c r="F192" s="16" t="s">
        <v>258</v>
      </c>
      <c r="G192" s="17">
        <v>0</v>
      </c>
      <c r="H192" s="18">
        <v>18000</v>
      </c>
      <c r="I192" s="17">
        <v>17402</v>
      </c>
      <c r="J192" s="105">
        <f t="shared" si="18"/>
        <v>96.677777777777777</v>
      </c>
      <c r="K192" s="105">
        <f t="shared" si="19"/>
        <v>2.0978060568752881E-3</v>
      </c>
      <c r="L192" s="77">
        <f t="shared" si="20"/>
        <v>-598</v>
      </c>
    </row>
    <row r="193" spans="1:12" ht="25.5" x14ac:dyDescent="0.25">
      <c r="A193" s="181"/>
      <c r="B193" s="180"/>
      <c r="C193" s="46" t="s">
        <v>475</v>
      </c>
      <c r="D193" s="47" t="s">
        <v>469</v>
      </c>
      <c r="E193" s="1"/>
      <c r="F193" s="16" t="s">
        <v>259</v>
      </c>
      <c r="G193" s="17">
        <v>35000</v>
      </c>
      <c r="H193" s="18">
        <v>3</v>
      </c>
      <c r="I193" s="17">
        <v>2</v>
      </c>
      <c r="J193" s="105">
        <f t="shared" si="18"/>
        <v>66.666666666666657</v>
      </c>
      <c r="K193" s="105">
        <f t="shared" si="19"/>
        <v>2.4109942039711395E-7</v>
      </c>
      <c r="L193" s="77">
        <f t="shared" si="20"/>
        <v>-1</v>
      </c>
    </row>
    <row r="194" spans="1:12" ht="18.75" customHeight="1" thickBot="1" x14ac:dyDescent="0.3">
      <c r="A194" s="176" t="s">
        <v>27</v>
      </c>
      <c r="B194" s="177"/>
      <c r="C194" s="177"/>
      <c r="D194" s="177"/>
      <c r="E194" s="177"/>
      <c r="F194" s="177"/>
      <c r="G194" s="59">
        <v>4363662</v>
      </c>
      <c r="H194" s="60">
        <v>3243244</v>
      </c>
      <c r="I194" s="59">
        <v>3181917</v>
      </c>
      <c r="J194" s="106">
        <f t="shared" si="18"/>
        <v>98.109084607880263</v>
      </c>
      <c r="K194" s="106">
        <f t="shared" si="19"/>
        <v>0.3835791722258618</v>
      </c>
      <c r="L194" s="78">
        <f t="shared" si="20"/>
        <v>-61327</v>
      </c>
    </row>
    <row r="195" spans="1:12" ht="15" customHeight="1" x14ac:dyDescent="0.25">
      <c r="A195" s="132" t="s">
        <v>0</v>
      </c>
      <c r="B195" s="195" t="s">
        <v>28</v>
      </c>
      <c r="C195" s="196"/>
      <c r="D195" s="196"/>
      <c r="E195" s="196"/>
      <c r="F195" s="196"/>
      <c r="G195" s="61">
        <v>3070194</v>
      </c>
      <c r="H195" s="62">
        <v>2968427</v>
      </c>
      <c r="I195" s="61">
        <f>SUM(I196:I197)</f>
        <v>2944736</v>
      </c>
      <c r="J195" s="107">
        <f t="shared" si="18"/>
        <v>99.201900535199286</v>
      </c>
      <c r="K195" s="107">
        <f t="shared" si="19"/>
        <v>0.35498707141125785</v>
      </c>
      <c r="L195" s="79">
        <f t="shared" si="20"/>
        <v>-23691</v>
      </c>
    </row>
    <row r="196" spans="1:12" ht="24.75" customHeight="1" x14ac:dyDescent="0.25">
      <c r="A196" s="81"/>
      <c r="B196" s="180"/>
      <c r="C196" s="46" t="s">
        <v>474</v>
      </c>
      <c r="D196" s="47" t="s">
        <v>469</v>
      </c>
      <c r="E196" s="1"/>
      <c r="F196" s="16" t="s">
        <v>260</v>
      </c>
      <c r="G196" s="17">
        <v>450963</v>
      </c>
      <c r="H196" s="18">
        <v>313029</v>
      </c>
      <c r="I196" s="17">
        <v>304765</v>
      </c>
      <c r="J196" s="105">
        <f t="shared" si="18"/>
        <v>97.35998901060286</v>
      </c>
      <c r="K196" s="105">
        <f t="shared" si="19"/>
        <v>3.6739332428663209E-2</v>
      </c>
      <c r="L196" s="77">
        <f t="shared" si="20"/>
        <v>-8264</v>
      </c>
    </row>
    <row r="197" spans="1:12" ht="38.25" x14ac:dyDescent="0.25">
      <c r="A197" s="81"/>
      <c r="B197" s="180"/>
      <c r="C197" s="46" t="s">
        <v>474</v>
      </c>
      <c r="D197" s="47"/>
      <c r="E197" s="1"/>
      <c r="F197" s="16" t="s">
        <v>261</v>
      </c>
      <c r="G197" s="17">
        <v>2619231</v>
      </c>
      <c r="H197" s="18">
        <v>2655398</v>
      </c>
      <c r="I197" s="17">
        <v>2639971</v>
      </c>
      <c r="J197" s="105">
        <f t="shared" si="18"/>
        <v>99.419032476487516</v>
      </c>
      <c r="K197" s="105">
        <f t="shared" si="19"/>
        <v>0.31824773898259462</v>
      </c>
      <c r="L197" s="77">
        <f t="shared" si="20"/>
        <v>-15427</v>
      </c>
    </row>
    <row r="198" spans="1:12" ht="15" customHeight="1" x14ac:dyDescent="0.25">
      <c r="A198" s="81"/>
      <c r="B198" s="178" t="s">
        <v>29</v>
      </c>
      <c r="C198" s="179"/>
      <c r="D198" s="179"/>
      <c r="E198" s="179"/>
      <c r="F198" s="179"/>
      <c r="G198" s="63">
        <v>149988</v>
      </c>
      <c r="H198" s="64">
        <v>81024</v>
      </c>
      <c r="I198" s="63">
        <v>53430</v>
      </c>
      <c r="J198" s="108">
        <f t="shared" si="18"/>
        <v>65.943424170616112</v>
      </c>
      <c r="K198" s="108">
        <f t="shared" si="19"/>
        <v>6.4409710159088977E-3</v>
      </c>
      <c r="L198" s="80">
        <f t="shared" si="20"/>
        <v>-27594</v>
      </c>
    </row>
    <row r="199" spans="1:12" ht="25.5" x14ac:dyDescent="0.25">
      <c r="A199" s="81"/>
      <c r="B199" s="203"/>
      <c r="C199" s="46" t="s">
        <v>474</v>
      </c>
      <c r="D199" s="47"/>
      <c r="E199" s="158"/>
      <c r="F199" s="16" t="s">
        <v>262</v>
      </c>
      <c r="G199" s="17">
        <v>127372</v>
      </c>
      <c r="H199" s="18">
        <v>74372</v>
      </c>
      <c r="I199" s="17">
        <v>46778</v>
      </c>
      <c r="J199" s="105">
        <f t="shared" si="18"/>
        <v>62.897326951003066</v>
      </c>
      <c r="K199" s="105">
        <f t="shared" si="19"/>
        <v>5.6390743436680974E-3</v>
      </c>
      <c r="L199" s="77">
        <f t="shared" si="20"/>
        <v>-27594</v>
      </c>
    </row>
    <row r="200" spans="1:12" x14ac:dyDescent="0.25">
      <c r="A200" s="130"/>
      <c r="B200" s="204"/>
      <c r="C200" s="97" t="s">
        <v>474</v>
      </c>
      <c r="D200" s="90"/>
      <c r="E200" s="159"/>
      <c r="F200" s="98" t="s">
        <v>263</v>
      </c>
      <c r="G200" s="91">
        <v>22616</v>
      </c>
      <c r="H200" s="92">
        <v>6652</v>
      </c>
      <c r="I200" s="91">
        <v>6651</v>
      </c>
      <c r="J200" s="110">
        <f t="shared" si="18"/>
        <v>99.984966927239924</v>
      </c>
      <c r="K200" s="110">
        <f t="shared" si="19"/>
        <v>8.0177612253060234E-4</v>
      </c>
      <c r="L200" s="93">
        <f t="shared" si="20"/>
        <v>-1</v>
      </c>
    </row>
    <row r="201" spans="1:12" ht="15" customHeight="1" x14ac:dyDescent="0.25">
      <c r="A201" s="81"/>
      <c r="B201" s="195" t="s">
        <v>30</v>
      </c>
      <c r="C201" s="196"/>
      <c r="D201" s="196"/>
      <c r="E201" s="196"/>
      <c r="F201" s="196"/>
      <c r="G201" s="61">
        <v>600000</v>
      </c>
      <c r="H201" s="62">
        <v>70000</v>
      </c>
      <c r="I201" s="61">
        <v>65089</v>
      </c>
      <c r="J201" s="107">
        <f t="shared" si="18"/>
        <v>92.984285714285718</v>
      </c>
      <c r="K201" s="107">
        <f t="shared" si="19"/>
        <v>7.846460087113873E-3</v>
      </c>
      <c r="L201" s="79">
        <f t="shared" si="20"/>
        <v>-4911</v>
      </c>
    </row>
    <row r="202" spans="1:12" ht="51" x14ac:dyDescent="0.25">
      <c r="A202" s="81"/>
      <c r="B202" s="136"/>
      <c r="C202" s="97" t="s">
        <v>474</v>
      </c>
      <c r="D202" s="90"/>
      <c r="E202" s="136"/>
      <c r="F202" s="98" t="s">
        <v>265</v>
      </c>
      <c r="G202" s="91">
        <v>600000</v>
      </c>
      <c r="H202" s="92">
        <v>70000</v>
      </c>
      <c r="I202" s="91">
        <v>65089</v>
      </c>
      <c r="J202" s="110">
        <f t="shared" si="18"/>
        <v>92.984285714285718</v>
      </c>
      <c r="K202" s="110">
        <f t="shared" si="19"/>
        <v>7.846460087113873E-3</v>
      </c>
      <c r="L202" s="93">
        <f t="shared" si="20"/>
        <v>-4911</v>
      </c>
    </row>
    <row r="203" spans="1:12" ht="15" customHeight="1" x14ac:dyDescent="0.25">
      <c r="A203" s="81"/>
      <c r="B203" s="195" t="s">
        <v>31</v>
      </c>
      <c r="C203" s="196"/>
      <c r="D203" s="196"/>
      <c r="E203" s="196"/>
      <c r="F203" s="196"/>
      <c r="G203" s="61">
        <v>543480</v>
      </c>
      <c r="H203" s="62">
        <v>123793</v>
      </c>
      <c r="I203" s="61">
        <v>118661</v>
      </c>
      <c r="J203" s="107">
        <f t="shared" si="18"/>
        <v>95.854369794737991</v>
      </c>
      <c r="K203" s="107">
        <f t="shared" si="19"/>
        <v>1.4304549161870968E-2</v>
      </c>
      <c r="L203" s="79">
        <f t="shared" si="20"/>
        <v>-5132</v>
      </c>
    </row>
    <row r="204" spans="1:12" x14ac:dyDescent="0.25">
      <c r="A204" s="81"/>
      <c r="B204" s="180"/>
      <c r="C204" s="46" t="s">
        <v>474</v>
      </c>
      <c r="D204" s="47"/>
      <c r="E204" s="1"/>
      <c r="F204" s="34" t="s">
        <v>266</v>
      </c>
      <c r="G204" s="17">
        <v>30000</v>
      </c>
      <c r="H204" s="35">
        <v>0</v>
      </c>
      <c r="I204" s="36">
        <v>0</v>
      </c>
      <c r="J204" s="109">
        <v>0</v>
      </c>
      <c r="K204" s="109">
        <f t="shared" si="19"/>
        <v>0</v>
      </c>
      <c r="L204" s="82">
        <f t="shared" si="20"/>
        <v>0</v>
      </c>
    </row>
    <row r="205" spans="1:12" x14ac:dyDescent="0.25">
      <c r="A205" s="81"/>
      <c r="B205" s="180"/>
      <c r="C205" s="46" t="s">
        <v>474</v>
      </c>
      <c r="D205" s="47"/>
      <c r="E205" s="1"/>
      <c r="F205" s="16" t="s">
        <v>267</v>
      </c>
      <c r="G205" s="17">
        <v>188000</v>
      </c>
      <c r="H205" s="18">
        <v>3500</v>
      </c>
      <c r="I205" s="17">
        <v>3448</v>
      </c>
      <c r="J205" s="105">
        <f t="shared" si="18"/>
        <v>98.514285714285705</v>
      </c>
      <c r="K205" s="105">
        <f t="shared" si="19"/>
        <v>4.1565540076462436E-4</v>
      </c>
      <c r="L205" s="77">
        <f t="shared" si="20"/>
        <v>-52</v>
      </c>
    </row>
    <row r="206" spans="1:12" x14ac:dyDescent="0.25">
      <c r="A206" s="81" t="s">
        <v>0</v>
      </c>
      <c r="B206" s="2"/>
      <c r="C206" s="46" t="s">
        <v>474</v>
      </c>
      <c r="D206" s="47"/>
      <c r="E206" s="1"/>
      <c r="F206" s="16" t="s">
        <v>268</v>
      </c>
      <c r="G206" s="17">
        <v>234500</v>
      </c>
      <c r="H206" s="18">
        <v>107220</v>
      </c>
      <c r="I206" s="17">
        <v>102141</v>
      </c>
      <c r="J206" s="105">
        <f t="shared" si="18"/>
        <v>95.263010632344717</v>
      </c>
      <c r="K206" s="105">
        <f t="shared" si="19"/>
        <v>1.2313067949390808E-2</v>
      </c>
      <c r="L206" s="77">
        <f t="shared" si="20"/>
        <v>-5079</v>
      </c>
    </row>
    <row r="207" spans="1:12" ht="12.75" customHeight="1" x14ac:dyDescent="0.25">
      <c r="A207" s="29"/>
      <c r="B207" s="33"/>
      <c r="C207" s="46" t="s">
        <v>474</v>
      </c>
      <c r="D207" s="47"/>
      <c r="E207" s="1"/>
      <c r="F207" s="16" t="s">
        <v>269</v>
      </c>
      <c r="G207" s="17">
        <v>90980</v>
      </c>
      <c r="H207" s="18">
        <v>13073</v>
      </c>
      <c r="I207" s="17">
        <v>13072</v>
      </c>
      <c r="J207" s="105">
        <f t="shared" si="18"/>
        <v>99.992350646370383</v>
      </c>
      <c r="K207" s="105">
        <f t="shared" si="19"/>
        <v>1.5758258117155367E-3</v>
      </c>
      <c r="L207" s="77">
        <f t="shared" si="20"/>
        <v>-1</v>
      </c>
    </row>
    <row r="208" spans="1:12" ht="18.75" customHeight="1" thickBot="1" x14ac:dyDescent="0.3">
      <c r="A208" s="176" t="s">
        <v>32</v>
      </c>
      <c r="B208" s="177"/>
      <c r="C208" s="177"/>
      <c r="D208" s="177"/>
      <c r="E208" s="177"/>
      <c r="F208" s="177"/>
      <c r="G208" s="59">
        <v>83001779</v>
      </c>
      <c r="H208" s="60">
        <v>85915406</v>
      </c>
      <c r="I208" s="59">
        <v>81733534</v>
      </c>
      <c r="J208" s="106">
        <f t="shared" si="18"/>
        <v>95.132570286637531</v>
      </c>
      <c r="K208" s="106">
        <f t="shared" si="19"/>
        <v>9.8529538372039021</v>
      </c>
      <c r="L208" s="78">
        <f t="shared" si="20"/>
        <v>-4181872</v>
      </c>
    </row>
    <row r="209" spans="1:12" ht="15" customHeight="1" x14ac:dyDescent="0.25">
      <c r="A209" s="181" t="s">
        <v>0</v>
      </c>
      <c r="B209" s="195" t="s">
        <v>33</v>
      </c>
      <c r="C209" s="196"/>
      <c r="D209" s="196"/>
      <c r="E209" s="196"/>
      <c r="F209" s="196"/>
      <c r="G209" s="61">
        <v>1676814</v>
      </c>
      <c r="H209" s="62">
        <v>1458318</v>
      </c>
      <c r="I209" s="61">
        <v>1396653</v>
      </c>
      <c r="J209" s="107">
        <f t="shared" si="18"/>
        <v>95.771498397468875</v>
      </c>
      <c r="K209" s="107">
        <f t="shared" si="19"/>
        <v>0.16836611439794519</v>
      </c>
      <c r="L209" s="79">
        <f t="shared" si="20"/>
        <v>-61665</v>
      </c>
    </row>
    <row r="210" spans="1:12" ht="12" customHeight="1" x14ac:dyDescent="0.25">
      <c r="A210" s="181"/>
      <c r="B210" s="2"/>
      <c r="C210" s="46" t="s">
        <v>474</v>
      </c>
      <c r="D210" s="47"/>
      <c r="E210" s="1"/>
      <c r="F210" s="16" t="s">
        <v>270</v>
      </c>
      <c r="G210" s="17">
        <v>39100</v>
      </c>
      <c r="H210" s="18">
        <v>39100</v>
      </c>
      <c r="I210" s="17">
        <v>39100</v>
      </c>
      <c r="J210" s="105">
        <f t="shared" si="18"/>
        <v>100</v>
      </c>
      <c r="K210" s="105">
        <f t="shared" si="19"/>
        <v>4.7134936687635775E-3</v>
      </c>
      <c r="L210" s="77">
        <f t="shared" si="20"/>
        <v>0</v>
      </c>
    </row>
    <row r="211" spans="1:12" x14ac:dyDescent="0.25">
      <c r="A211" s="181"/>
      <c r="B211" s="2"/>
      <c r="C211" s="46" t="s">
        <v>474</v>
      </c>
      <c r="D211" s="47"/>
      <c r="E211" s="1"/>
      <c r="F211" s="16" t="s">
        <v>271</v>
      </c>
      <c r="G211" s="17">
        <v>6900</v>
      </c>
      <c r="H211" s="18">
        <v>6900</v>
      </c>
      <c r="I211" s="17">
        <v>6900</v>
      </c>
      <c r="J211" s="105">
        <f t="shared" si="18"/>
        <v>100</v>
      </c>
      <c r="K211" s="105">
        <f t="shared" si="19"/>
        <v>8.3179300037004302E-4</v>
      </c>
      <c r="L211" s="77">
        <f t="shared" si="20"/>
        <v>0</v>
      </c>
    </row>
    <row r="212" spans="1:12" x14ac:dyDescent="0.25">
      <c r="A212" s="181"/>
      <c r="B212" s="2"/>
      <c r="C212" s="46" t="s">
        <v>474</v>
      </c>
      <c r="D212" s="47"/>
      <c r="E212" s="1"/>
      <c r="F212" s="34" t="s">
        <v>272</v>
      </c>
      <c r="G212" s="17">
        <v>1604234</v>
      </c>
      <c r="H212" s="18">
        <v>1383634</v>
      </c>
      <c r="I212" s="17">
        <v>1323820</v>
      </c>
      <c r="J212" s="105">
        <f t="shared" si="18"/>
        <v>95.677035979167897</v>
      </c>
      <c r="K212" s="105">
        <f t="shared" si="19"/>
        <v>0.15958611735505365</v>
      </c>
      <c r="L212" s="77">
        <f t="shared" si="20"/>
        <v>-59814</v>
      </c>
    </row>
    <row r="213" spans="1:12" ht="12" customHeight="1" x14ac:dyDescent="0.25">
      <c r="A213" s="181"/>
      <c r="B213" s="2"/>
      <c r="C213" s="46" t="s">
        <v>474</v>
      </c>
      <c r="D213" s="47"/>
      <c r="E213" s="1"/>
      <c r="F213" s="16" t="s">
        <v>273</v>
      </c>
      <c r="G213" s="17">
        <v>26580</v>
      </c>
      <c r="H213" s="18">
        <v>25080</v>
      </c>
      <c r="I213" s="17">
        <v>25078</v>
      </c>
      <c r="J213" s="105">
        <f t="shared" si="18"/>
        <v>99.992025518341308</v>
      </c>
      <c r="K213" s="105">
        <f t="shared" si="19"/>
        <v>3.0231456323594114E-3</v>
      </c>
      <c r="L213" s="77">
        <f t="shared" si="20"/>
        <v>-2</v>
      </c>
    </row>
    <row r="214" spans="1:12" x14ac:dyDescent="0.25">
      <c r="A214" s="181"/>
      <c r="B214" s="33"/>
      <c r="C214" s="46" t="s">
        <v>474</v>
      </c>
      <c r="D214" s="47"/>
      <c r="E214" s="1"/>
      <c r="F214" s="16" t="s">
        <v>274</v>
      </c>
      <c r="G214" s="17">
        <v>0</v>
      </c>
      <c r="H214" s="18">
        <v>3604</v>
      </c>
      <c r="I214" s="17">
        <v>1755</v>
      </c>
      <c r="J214" s="105">
        <f t="shared" si="18"/>
        <v>48.695893451720309</v>
      </c>
      <c r="K214" s="105">
        <f t="shared" si="19"/>
        <v>2.1156474139846746E-4</v>
      </c>
      <c r="L214" s="77">
        <f t="shared" si="20"/>
        <v>-1849</v>
      </c>
    </row>
    <row r="215" spans="1:12" ht="15" customHeight="1" x14ac:dyDescent="0.25">
      <c r="A215" s="181"/>
      <c r="B215" s="178" t="s">
        <v>34</v>
      </c>
      <c r="C215" s="179"/>
      <c r="D215" s="179"/>
      <c r="E215" s="179"/>
      <c r="F215" s="179"/>
      <c r="G215" s="63">
        <v>1306894</v>
      </c>
      <c r="H215" s="64">
        <v>1107228</v>
      </c>
      <c r="I215" s="63">
        <v>1052135</v>
      </c>
      <c r="J215" s="108">
        <f t="shared" si="18"/>
        <v>95.024240716455864</v>
      </c>
      <c r="K215" s="108">
        <f t="shared" si="19"/>
        <v>0.12683456933975873</v>
      </c>
      <c r="L215" s="80">
        <f t="shared" si="20"/>
        <v>-55093</v>
      </c>
    </row>
    <row r="216" spans="1:12" x14ac:dyDescent="0.25">
      <c r="A216" s="181"/>
      <c r="B216" s="180"/>
      <c r="C216" s="46" t="s">
        <v>474</v>
      </c>
      <c r="D216" s="47"/>
      <c r="E216" s="1"/>
      <c r="F216" s="16" t="s">
        <v>275</v>
      </c>
      <c r="G216" s="17">
        <v>895384</v>
      </c>
      <c r="H216" s="18">
        <v>823718</v>
      </c>
      <c r="I216" s="17">
        <v>816708</v>
      </c>
      <c r="J216" s="105">
        <f t="shared" si="18"/>
        <v>99.148980597728837</v>
      </c>
      <c r="K216" s="105">
        <f t="shared" si="19"/>
        <v>9.8453912716843048E-2</v>
      </c>
      <c r="L216" s="77">
        <f t="shared" si="20"/>
        <v>-7010</v>
      </c>
    </row>
    <row r="217" spans="1:12" ht="25.5" x14ac:dyDescent="0.25">
      <c r="A217" s="181"/>
      <c r="B217" s="180"/>
      <c r="C217" s="46" t="s">
        <v>474</v>
      </c>
      <c r="D217" s="47"/>
      <c r="E217" s="1"/>
      <c r="F217" s="16" t="s">
        <v>481</v>
      </c>
      <c r="G217" s="17">
        <v>17000</v>
      </c>
      <c r="H217" s="18">
        <v>17000</v>
      </c>
      <c r="I217" s="17">
        <v>0</v>
      </c>
      <c r="J217" s="105">
        <f t="shared" ref="J217:J267" si="21">I217/H217*100</f>
        <v>0</v>
      </c>
      <c r="K217" s="105">
        <f t="shared" ref="K217:K267" si="22">I217/$I$6*100</f>
        <v>0</v>
      </c>
      <c r="L217" s="77">
        <f t="shared" ref="L217:L267" si="23">+I217-H217</f>
        <v>-17000</v>
      </c>
    </row>
    <row r="218" spans="1:12" x14ac:dyDescent="0.25">
      <c r="A218" s="181"/>
      <c r="B218" s="180"/>
      <c r="C218" s="46" t="s">
        <v>474</v>
      </c>
      <c r="D218" s="47"/>
      <c r="E218" s="1"/>
      <c r="F218" s="16" t="s">
        <v>276</v>
      </c>
      <c r="G218" s="17">
        <v>7500</v>
      </c>
      <c r="H218" s="18">
        <v>7500</v>
      </c>
      <c r="I218" s="17">
        <v>3849</v>
      </c>
      <c r="J218" s="105">
        <f t="shared" si="21"/>
        <v>51.32</v>
      </c>
      <c r="K218" s="105">
        <f t="shared" si="22"/>
        <v>4.6399583455424573E-4</v>
      </c>
      <c r="L218" s="77">
        <f t="shared" si="23"/>
        <v>-3651</v>
      </c>
    </row>
    <row r="219" spans="1:12" x14ac:dyDescent="0.25">
      <c r="A219" s="181"/>
      <c r="B219" s="180"/>
      <c r="C219" s="46" t="s">
        <v>474</v>
      </c>
      <c r="D219" s="47"/>
      <c r="E219" s="1"/>
      <c r="F219" s="34" t="s">
        <v>277</v>
      </c>
      <c r="G219" s="17">
        <v>387010</v>
      </c>
      <c r="H219" s="18">
        <v>259010</v>
      </c>
      <c r="I219" s="17">
        <v>231579</v>
      </c>
      <c r="J219" s="105">
        <f t="shared" si="21"/>
        <v>89.409289216632558</v>
      </c>
      <c r="K219" s="105">
        <f t="shared" si="22"/>
        <v>2.7916781338071621E-2</v>
      </c>
      <c r="L219" s="77">
        <f t="shared" si="23"/>
        <v>-27431</v>
      </c>
    </row>
    <row r="220" spans="1:12" ht="15" customHeight="1" x14ac:dyDescent="0.25">
      <c r="A220" s="181"/>
      <c r="B220" s="178" t="s">
        <v>35</v>
      </c>
      <c r="C220" s="179"/>
      <c r="D220" s="179"/>
      <c r="E220" s="179"/>
      <c r="F220" s="179"/>
      <c r="G220" s="63">
        <v>73717969</v>
      </c>
      <c r="H220" s="64">
        <v>77650309</v>
      </c>
      <c r="I220" s="63">
        <v>74003560</v>
      </c>
      <c r="J220" s="108">
        <f t="shared" si="21"/>
        <v>95.303625900574332</v>
      </c>
      <c r="K220" s="108">
        <f t="shared" si="22"/>
        <v>8.9211077116615218</v>
      </c>
      <c r="L220" s="80">
        <f t="shared" si="23"/>
        <v>-3646749</v>
      </c>
    </row>
    <row r="221" spans="1:12" x14ac:dyDescent="0.25">
      <c r="A221" s="181"/>
      <c r="B221" s="180"/>
      <c r="C221" s="46" t="s">
        <v>474</v>
      </c>
      <c r="D221" s="47" t="s">
        <v>469</v>
      </c>
      <c r="E221" s="1"/>
      <c r="F221" s="16" t="s">
        <v>278</v>
      </c>
      <c r="G221" s="17">
        <v>23705765</v>
      </c>
      <c r="H221" s="18">
        <v>19568900</v>
      </c>
      <c r="I221" s="17">
        <v>19256436</v>
      </c>
      <c r="J221" s="105">
        <f t="shared" si="21"/>
        <v>98.403262319292352</v>
      </c>
      <c r="K221" s="105">
        <f t="shared" si="22"/>
        <v>2.3213577792570597</v>
      </c>
      <c r="L221" s="77">
        <f t="shared" si="23"/>
        <v>-312464</v>
      </c>
    </row>
    <row r="222" spans="1:12" ht="25.5" x14ac:dyDescent="0.25">
      <c r="A222" s="181"/>
      <c r="B222" s="180"/>
      <c r="C222" s="46" t="s">
        <v>474</v>
      </c>
      <c r="D222" s="47" t="s">
        <v>469</v>
      </c>
      <c r="E222" s="1"/>
      <c r="F222" s="16" t="s">
        <v>279</v>
      </c>
      <c r="G222" s="17">
        <v>1049145</v>
      </c>
      <c r="H222" s="18">
        <v>1049145</v>
      </c>
      <c r="I222" s="17">
        <v>842736</v>
      </c>
      <c r="J222" s="105">
        <f t="shared" si="21"/>
        <v>80.325979726348592</v>
      </c>
      <c r="K222" s="105">
        <f t="shared" si="22"/>
        <v>0.1015915805738911</v>
      </c>
      <c r="L222" s="77">
        <f t="shared" si="23"/>
        <v>-206409</v>
      </c>
    </row>
    <row r="223" spans="1:12" ht="25.5" x14ac:dyDescent="0.25">
      <c r="A223" s="81" t="s">
        <v>0</v>
      </c>
      <c r="B223" s="2"/>
      <c r="C223" s="46" t="s">
        <v>474</v>
      </c>
      <c r="D223" s="47" t="s">
        <v>469</v>
      </c>
      <c r="E223" s="1"/>
      <c r="F223" s="16" t="s">
        <v>280</v>
      </c>
      <c r="G223" s="17">
        <v>315679</v>
      </c>
      <c r="H223" s="18">
        <v>315679</v>
      </c>
      <c r="I223" s="17">
        <v>282803</v>
      </c>
      <c r="J223" s="105">
        <f t="shared" si="21"/>
        <v>89.585623370575803</v>
      </c>
      <c r="K223" s="105">
        <f t="shared" si="22"/>
        <v>3.4091819693282503E-2</v>
      </c>
      <c r="L223" s="77">
        <f t="shared" si="23"/>
        <v>-32876</v>
      </c>
    </row>
    <row r="224" spans="1:12" ht="25.5" x14ac:dyDescent="0.25">
      <c r="A224" s="81"/>
      <c r="B224" s="2"/>
      <c r="C224" s="46" t="s">
        <v>474</v>
      </c>
      <c r="D224" s="47"/>
      <c r="E224" s="1"/>
      <c r="F224" s="16" t="s">
        <v>270</v>
      </c>
      <c r="G224" s="17">
        <v>27675482</v>
      </c>
      <c r="H224" s="18">
        <v>29862964</v>
      </c>
      <c r="I224" s="17">
        <v>29200174</v>
      </c>
      <c r="J224" s="105">
        <f t="shared" si="21"/>
        <v>97.78056190269659</v>
      </c>
      <c r="K224" s="105">
        <f t="shared" si="22"/>
        <v>3.5200725134474378</v>
      </c>
      <c r="L224" s="77">
        <f t="shared" si="23"/>
        <v>-662790</v>
      </c>
    </row>
    <row r="225" spans="1:12" x14ac:dyDescent="0.25">
      <c r="A225" s="81"/>
      <c r="B225" s="2"/>
      <c r="C225" s="46" t="s">
        <v>474</v>
      </c>
      <c r="D225" s="47"/>
      <c r="E225" s="1"/>
      <c r="F225" s="16" t="s">
        <v>271</v>
      </c>
      <c r="G225" s="17">
        <v>5435465</v>
      </c>
      <c r="H225" s="18">
        <v>6020448</v>
      </c>
      <c r="I225" s="17">
        <v>5300184</v>
      </c>
      <c r="J225" s="105">
        <f t="shared" si="21"/>
        <v>88.036372044073801</v>
      </c>
      <c r="K225" s="105">
        <f t="shared" si="22"/>
        <v>0.63893564519902846</v>
      </c>
      <c r="L225" s="77">
        <f t="shared" si="23"/>
        <v>-720264</v>
      </c>
    </row>
    <row r="226" spans="1:12" x14ac:dyDescent="0.25">
      <c r="A226" s="81"/>
      <c r="B226" s="2"/>
      <c r="C226" s="46" t="s">
        <v>474</v>
      </c>
      <c r="D226" s="47"/>
      <c r="E226" s="1"/>
      <c r="F226" s="16" t="s">
        <v>281</v>
      </c>
      <c r="G226" s="17">
        <v>907208</v>
      </c>
      <c r="H226" s="18">
        <v>798715</v>
      </c>
      <c r="I226" s="17">
        <v>798715</v>
      </c>
      <c r="J226" s="105">
        <f t="shared" si="21"/>
        <v>100</v>
      </c>
      <c r="K226" s="105">
        <f t="shared" si="22"/>
        <v>9.6284861781240419E-2</v>
      </c>
      <c r="L226" s="77">
        <f t="shared" si="23"/>
        <v>0</v>
      </c>
    </row>
    <row r="227" spans="1:12" x14ac:dyDescent="0.25">
      <c r="A227" s="81"/>
      <c r="B227" s="2"/>
      <c r="C227" s="46" t="s">
        <v>474</v>
      </c>
      <c r="D227" s="47"/>
      <c r="E227" s="1"/>
      <c r="F227" s="16" t="s">
        <v>282</v>
      </c>
      <c r="G227" s="17">
        <v>443000</v>
      </c>
      <c r="H227" s="18">
        <v>225922</v>
      </c>
      <c r="I227" s="17">
        <v>219183</v>
      </c>
      <c r="J227" s="105">
        <f t="shared" si="21"/>
        <v>97.01711210063651</v>
      </c>
      <c r="K227" s="105">
        <f t="shared" si="22"/>
        <v>2.6422447130450308E-2</v>
      </c>
      <c r="L227" s="77">
        <f t="shared" si="23"/>
        <v>-6739</v>
      </c>
    </row>
    <row r="228" spans="1:12" x14ac:dyDescent="0.25">
      <c r="A228" s="81"/>
      <c r="B228" s="2"/>
      <c r="C228" s="46" t="s">
        <v>474</v>
      </c>
      <c r="D228" s="47"/>
      <c r="E228" s="1"/>
      <c r="F228" s="16" t="s">
        <v>283</v>
      </c>
      <c r="G228" s="17">
        <v>5157895</v>
      </c>
      <c r="H228" s="18">
        <v>4318972</v>
      </c>
      <c r="I228" s="17">
        <v>3903253</v>
      </c>
      <c r="J228" s="105">
        <f t="shared" si="21"/>
        <v>90.374584507609683</v>
      </c>
      <c r="K228" s="105">
        <f t="shared" si="22"/>
        <v>0.47053601798164807</v>
      </c>
      <c r="L228" s="77">
        <f t="shared" si="23"/>
        <v>-415719</v>
      </c>
    </row>
    <row r="229" spans="1:12" x14ac:dyDescent="0.25">
      <c r="A229" s="81"/>
      <c r="B229" s="2"/>
      <c r="C229" s="46" t="s">
        <v>474</v>
      </c>
      <c r="D229" s="47"/>
      <c r="E229" s="1"/>
      <c r="F229" s="16" t="s">
        <v>284</v>
      </c>
      <c r="G229" s="17">
        <v>5951914</v>
      </c>
      <c r="H229" s="18">
        <v>5321131</v>
      </c>
      <c r="I229" s="17">
        <v>4972148</v>
      </c>
      <c r="J229" s="105">
        <f t="shared" si="21"/>
        <v>93.441563457092116</v>
      </c>
      <c r="K229" s="105">
        <f t="shared" si="22"/>
        <v>0.59939100046433458</v>
      </c>
      <c r="L229" s="77">
        <f t="shared" si="23"/>
        <v>-348983</v>
      </c>
    </row>
    <row r="230" spans="1:12" ht="25.5" x14ac:dyDescent="0.25">
      <c r="A230" s="81"/>
      <c r="B230" s="2"/>
      <c r="C230" s="46" t="s">
        <v>474</v>
      </c>
      <c r="D230" s="47"/>
      <c r="E230" s="1"/>
      <c r="F230" s="16" t="s">
        <v>285</v>
      </c>
      <c r="G230" s="17">
        <v>582606</v>
      </c>
      <c r="H230" s="18">
        <v>539272</v>
      </c>
      <c r="I230" s="17">
        <v>444444</v>
      </c>
      <c r="J230" s="105">
        <f t="shared" si="21"/>
        <v>82.415552819356463</v>
      </c>
      <c r="K230" s="105">
        <f t="shared" si="22"/>
        <v>5.3577595399487449E-2</v>
      </c>
      <c r="L230" s="77">
        <f t="shared" si="23"/>
        <v>-94828</v>
      </c>
    </row>
    <row r="231" spans="1:12" x14ac:dyDescent="0.25">
      <c r="A231" s="81"/>
      <c r="B231" s="2"/>
      <c r="C231" s="46" t="s">
        <v>474</v>
      </c>
      <c r="D231" s="47"/>
      <c r="E231" s="1"/>
      <c r="F231" s="16" t="s">
        <v>286</v>
      </c>
      <c r="G231" s="17">
        <v>660000</v>
      </c>
      <c r="H231" s="18">
        <v>660000</v>
      </c>
      <c r="I231" s="17">
        <v>654475</v>
      </c>
      <c r="J231" s="105">
        <f t="shared" si="21"/>
        <v>99.162878787878782</v>
      </c>
      <c r="K231" s="105">
        <f t="shared" si="22"/>
        <v>7.889677158220057E-2</v>
      </c>
      <c r="L231" s="77">
        <f t="shared" si="23"/>
        <v>-5525</v>
      </c>
    </row>
    <row r="232" spans="1:12" x14ac:dyDescent="0.25">
      <c r="A232" s="81"/>
      <c r="B232" s="2"/>
      <c r="C232" s="46" t="s">
        <v>474</v>
      </c>
      <c r="D232" s="47"/>
      <c r="E232" s="1"/>
      <c r="F232" s="16" t="s">
        <v>287</v>
      </c>
      <c r="G232" s="17">
        <v>12000</v>
      </c>
      <c r="H232" s="18">
        <v>7199525</v>
      </c>
      <c r="I232" s="17">
        <v>7198075</v>
      </c>
      <c r="J232" s="105">
        <f t="shared" si="21"/>
        <v>99.979859782416199</v>
      </c>
      <c r="K232" s="105">
        <f t="shared" si="22"/>
        <v>0.86772585523747781</v>
      </c>
      <c r="L232" s="77">
        <f t="shared" si="23"/>
        <v>-1450</v>
      </c>
    </row>
    <row r="233" spans="1:12" x14ac:dyDescent="0.25">
      <c r="A233" s="81"/>
      <c r="B233" s="2"/>
      <c r="C233" s="46" t="s">
        <v>474</v>
      </c>
      <c r="D233" s="47"/>
      <c r="E233" s="1"/>
      <c r="F233" s="16" t="s">
        <v>288</v>
      </c>
      <c r="G233" s="17">
        <v>18810</v>
      </c>
      <c r="H233" s="18">
        <v>267860</v>
      </c>
      <c r="I233" s="17">
        <v>260302</v>
      </c>
      <c r="J233" s="105">
        <f t="shared" si="21"/>
        <v>97.178376763981191</v>
      </c>
      <c r="K233" s="105">
        <f t="shared" si="22"/>
        <v>3.1379330664104768E-2</v>
      </c>
      <c r="L233" s="77">
        <f t="shared" si="23"/>
        <v>-7558</v>
      </c>
    </row>
    <row r="234" spans="1:12" x14ac:dyDescent="0.25">
      <c r="A234" s="81"/>
      <c r="B234" s="2"/>
      <c r="C234" s="46" t="s">
        <v>474</v>
      </c>
      <c r="D234" s="47"/>
      <c r="E234" s="1"/>
      <c r="F234" s="16" t="s">
        <v>289</v>
      </c>
      <c r="G234" s="17">
        <v>74000</v>
      </c>
      <c r="H234" s="18">
        <v>41300</v>
      </c>
      <c r="I234" s="17">
        <v>26206</v>
      </c>
      <c r="J234" s="105">
        <f t="shared" si="21"/>
        <v>63.452784503631968</v>
      </c>
      <c r="K234" s="105">
        <f t="shared" si="22"/>
        <v>3.1591257054633835E-3</v>
      </c>
      <c r="L234" s="77">
        <f t="shared" si="23"/>
        <v>-15094</v>
      </c>
    </row>
    <row r="235" spans="1:12" x14ac:dyDescent="0.25">
      <c r="A235" s="81"/>
      <c r="B235" s="2"/>
      <c r="C235" s="46" t="s">
        <v>474</v>
      </c>
      <c r="D235" s="47"/>
      <c r="E235" s="1"/>
      <c r="F235" s="16" t="s">
        <v>185</v>
      </c>
      <c r="G235" s="17">
        <v>0</v>
      </c>
      <c r="H235" s="18">
        <v>3276</v>
      </c>
      <c r="I235" s="17">
        <v>3276</v>
      </c>
      <c r="J235" s="105">
        <f t="shared" si="21"/>
        <v>100</v>
      </c>
      <c r="K235" s="105">
        <f t="shared" si="22"/>
        <v>3.9492085061047257E-4</v>
      </c>
      <c r="L235" s="77">
        <f t="shared" si="23"/>
        <v>0</v>
      </c>
    </row>
    <row r="236" spans="1:12" ht="24" x14ac:dyDescent="0.25">
      <c r="A236" s="181"/>
      <c r="B236" s="180"/>
      <c r="C236" s="46" t="s">
        <v>475</v>
      </c>
      <c r="D236" s="47"/>
      <c r="E236" s="1"/>
      <c r="F236" s="16" t="s">
        <v>264</v>
      </c>
      <c r="G236" s="17">
        <v>480000</v>
      </c>
      <c r="H236" s="18">
        <v>70000</v>
      </c>
      <c r="I236" s="17">
        <v>54963</v>
      </c>
      <c r="J236" s="105">
        <f t="shared" si="21"/>
        <v>78.51857142857142</v>
      </c>
      <c r="K236" s="105">
        <f t="shared" si="22"/>
        <v>6.6257737216432865E-3</v>
      </c>
      <c r="L236" s="77">
        <f t="shared" si="23"/>
        <v>-15037</v>
      </c>
    </row>
    <row r="237" spans="1:12" ht="25.5" x14ac:dyDescent="0.25">
      <c r="A237" s="181"/>
      <c r="B237" s="180"/>
      <c r="C237" s="46" t="s">
        <v>475</v>
      </c>
      <c r="D237" s="47"/>
      <c r="E237" s="1"/>
      <c r="F237" s="16" t="s">
        <v>290</v>
      </c>
      <c r="G237" s="17">
        <v>949000</v>
      </c>
      <c r="H237" s="18">
        <v>949000</v>
      </c>
      <c r="I237" s="17">
        <v>519723</v>
      </c>
      <c r="J237" s="105">
        <f t="shared" si="21"/>
        <v>54.765331928345631</v>
      </c>
      <c r="K237" s="105">
        <f t="shared" si="22"/>
        <v>6.2652457033524622E-2</v>
      </c>
      <c r="L237" s="77">
        <f t="shared" si="23"/>
        <v>-429277</v>
      </c>
    </row>
    <row r="238" spans="1:12" ht="25.5" x14ac:dyDescent="0.25">
      <c r="A238" s="81" t="s">
        <v>0</v>
      </c>
      <c r="B238" s="2"/>
      <c r="C238" s="46" t="s">
        <v>475</v>
      </c>
      <c r="D238" s="47" t="s">
        <v>469</v>
      </c>
      <c r="E238" s="1"/>
      <c r="F238" s="16" t="s">
        <v>291</v>
      </c>
      <c r="G238" s="17">
        <v>300000</v>
      </c>
      <c r="H238" s="18">
        <v>438200</v>
      </c>
      <c r="I238" s="17">
        <v>66464</v>
      </c>
      <c r="J238" s="105">
        <f t="shared" si="21"/>
        <v>15.167503423094479</v>
      </c>
      <c r="K238" s="105">
        <f t="shared" si="22"/>
        <v>8.0122159386368901E-3</v>
      </c>
      <c r="L238" s="77">
        <f t="shared" si="23"/>
        <v>-371736</v>
      </c>
    </row>
    <row r="239" spans="1:12" ht="15" customHeight="1" x14ac:dyDescent="0.25">
      <c r="A239" s="181" t="s">
        <v>0</v>
      </c>
      <c r="B239" s="178" t="s">
        <v>36</v>
      </c>
      <c r="C239" s="179"/>
      <c r="D239" s="179"/>
      <c r="E239" s="179"/>
      <c r="F239" s="179"/>
      <c r="G239" s="63">
        <v>1001254</v>
      </c>
      <c r="H239" s="64">
        <v>981254</v>
      </c>
      <c r="I239" s="63">
        <v>975346</v>
      </c>
      <c r="J239" s="108">
        <f t="shared" si="21"/>
        <v>99.397913282391713</v>
      </c>
      <c r="K239" s="108">
        <f t="shared" si="22"/>
        <v>0.11757767764332173</v>
      </c>
      <c r="L239" s="80">
        <f t="shared" si="23"/>
        <v>-5908</v>
      </c>
    </row>
    <row r="240" spans="1:12" ht="25.5" x14ac:dyDescent="0.25">
      <c r="A240" s="181"/>
      <c r="B240" s="1"/>
      <c r="C240" s="46" t="s">
        <v>474</v>
      </c>
      <c r="D240" s="47"/>
      <c r="E240" s="1"/>
      <c r="F240" s="16" t="s">
        <v>292</v>
      </c>
      <c r="G240" s="17">
        <v>1001254</v>
      </c>
      <c r="H240" s="18">
        <v>981254</v>
      </c>
      <c r="I240" s="17">
        <v>975346</v>
      </c>
      <c r="J240" s="105">
        <f t="shared" si="21"/>
        <v>99.397913282391713</v>
      </c>
      <c r="K240" s="105">
        <f t="shared" si="22"/>
        <v>0.11757767764332173</v>
      </c>
      <c r="L240" s="77">
        <f t="shared" si="23"/>
        <v>-5908</v>
      </c>
    </row>
    <row r="241" spans="1:12" ht="15" customHeight="1" x14ac:dyDescent="0.25">
      <c r="A241" s="181"/>
      <c r="B241" s="178" t="s">
        <v>37</v>
      </c>
      <c r="C241" s="179"/>
      <c r="D241" s="179"/>
      <c r="E241" s="179"/>
      <c r="F241" s="179"/>
      <c r="G241" s="63">
        <v>489440</v>
      </c>
      <c r="H241" s="64">
        <v>489440</v>
      </c>
      <c r="I241" s="63">
        <v>412483</v>
      </c>
      <c r="J241" s="108">
        <f t="shared" si="21"/>
        <v>84.276520104609347</v>
      </c>
      <c r="K241" s="108">
        <f t="shared" si="22"/>
        <v>4.9724706111831371E-2</v>
      </c>
      <c r="L241" s="80">
        <f t="shared" si="23"/>
        <v>-76957</v>
      </c>
    </row>
    <row r="242" spans="1:12" ht="25.5" x14ac:dyDescent="0.25">
      <c r="A242" s="181"/>
      <c r="B242" s="1"/>
      <c r="C242" s="46" t="s">
        <v>474</v>
      </c>
      <c r="D242" s="47" t="s">
        <v>469</v>
      </c>
      <c r="E242" s="1"/>
      <c r="F242" s="16" t="s">
        <v>293</v>
      </c>
      <c r="G242" s="17">
        <v>489440</v>
      </c>
      <c r="H242" s="18">
        <v>489440</v>
      </c>
      <c r="I242" s="17">
        <v>412483</v>
      </c>
      <c r="J242" s="105">
        <f t="shared" si="21"/>
        <v>84.276520104609347</v>
      </c>
      <c r="K242" s="105">
        <f t="shared" si="22"/>
        <v>4.9724706111831371E-2</v>
      </c>
      <c r="L242" s="77">
        <f t="shared" si="23"/>
        <v>-76957</v>
      </c>
    </row>
    <row r="243" spans="1:12" ht="15" customHeight="1" x14ac:dyDescent="0.25">
      <c r="A243" s="181"/>
      <c r="B243" s="178" t="s">
        <v>38</v>
      </c>
      <c r="C243" s="179"/>
      <c r="D243" s="179"/>
      <c r="E243" s="179"/>
      <c r="F243" s="179"/>
      <c r="G243" s="63">
        <v>2866066</v>
      </c>
      <c r="H243" s="64">
        <v>2446454</v>
      </c>
      <c r="I243" s="63">
        <v>2417586</v>
      </c>
      <c r="J243" s="108">
        <f t="shared" si="21"/>
        <v>98.820006425626644</v>
      </c>
      <c r="K243" s="108">
        <f t="shared" si="22"/>
        <v>0.29143929168008853</v>
      </c>
      <c r="L243" s="80">
        <f t="shared" si="23"/>
        <v>-28868</v>
      </c>
    </row>
    <row r="244" spans="1:12" ht="25.5" x14ac:dyDescent="0.25">
      <c r="A244" s="181"/>
      <c r="B244" s="180"/>
      <c r="C244" s="46" t="s">
        <v>474</v>
      </c>
      <c r="D244" s="47"/>
      <c r="E244" s="1"/>
      <c r="F244" s="16" t="s">
        <v>294</v>
      </c>
      <c r="G244" s="17">
        <v>226206</v>
      </c>
      <c r="H244" s="18">
        <v>155706</v>
      </c>
      <c r="I244" s="17">
        <v>152170</v>
      </c>
      <c r="J244" s="105">
        <f t="shared" si="21"/>
        <v>97.729053472570101</v>
      </c>
      <c r="K244" s="105">
        <f t="shared" si="22"/>
        <v>1.8344049400914414E-2</v>
      </c>
      <c r="L244" s="77">
        <f t="shared" si="23"/>
        <v>-3536</v>
      </c>
    </row>
    <row r="245" spans="1:12" x14ac:dyDescent="0.25">
      <c r="A245" s="181"/>
      <c r="B245" s="180"/>
      <c r="C245" s="46" t="s">
        <v>474</v>
      </c>
      <c r="D245" s="47"/>
      <c r="E245" s="1"/>
      <c r="F245" s="16" t="s">
        <v>295</v>
      </c>
      <c r="G245" s="17">
        <v>2628860</v>
      </c>
      <c r="H245" s="18">
        <v>2269746</v>
      </c>
      <c r="I245" s="17">
        <v>2245124</v>
      </c>
      <c r="J245" s="105">
        <f t="shared" si="21"/>
        <v>98.915209014576959</v>
      </c>
      <c r="K245" s="105">
        <f t="shared" si="22"/>
        <v>0.270649047559825</v>
      </c>
      <c r="L245" s="77">
        <f t="shared" si="23"/>
        <v>-24622</v>
      </c>
    </row>
    <row r="246" spans="1:12" x14ac:dyDescent="0.25">
      <c r="A246" s="181"/>
      <c r="B246" s="180"/>
      <c r="C246" s="46" t="s">
        <v>474</v>
      </c>
      <c r="D246" s="47"/>
      <c r="E246" s="1"/>
      <c r="F246" s="16" t="s">
        <v>296</v>
      </c>
      <c r="G246" s="17">
        <v>11000</v>
      </c>
      <c r="H246" s="18">
        <v>11000</v>
      </c>
      <c r="I246" s="17">
        <v>10290</v>
      </c>
      <c r="J246" s="105">
        <f t="shared" si="21"/>
        <v>93.545454545454547</v>
      </c>
      <c r="K246" s="105">
        <f t="shared" si="22"/>
        <v>1.2404565179431511E-3</v>
      </c>
      <c r="L246" s="77">
        <f t="shared" si="23"/>
        <v>-710</v>
      </c>
    </row>
    <row r="247" spans="1:12" ht="24" x14ac:dyDescent="0.25">
      <c r="A247" s="181"/>
      <c r="B247" s="180"/>
      <c r="C247" s="46" t="s">
        <v>475</v>
      </c>
      <c r="D247" s="47"/>
      <c r="E247" s="1"/>
      <c r="F247" s="16" t="s">
        <v>264</v>
      </c>
      <c r="G247" s="17">
        <v>0</v>
      </c>
      <c r="H247" s="18">
        <v>10002</v>
      </c>
      <c r="I247" s="17">
        <v>10001</v>
      </c>
      <c r="J247" s="105">
        <f t="shared" si="21"/>
        <v>99.990001999600082</v>
      </c>
      <c r="K247" s="105">
        <f t="shared" si="22"/>
        <v>1.2056176516957681E-3</v>
      </c>
      <c r="L247" s="77">
        <f t="shared" si="23"/>
        <v>-1</v>
      </c>
    </row>
    <row r="248" spans="1:12" ht="15" customHeight="1" x14ac:dyDescent="0.25">
      <c r="A248" s="181"/>
      <c r="B248" s="178" t="s">
        <v>39</v>
      </c>
      <c r="C248" s="179"/>
      <c r="D248" s="179"/>
      <c r="E248" s="179"/>
      <c r="F248" s="179"/>
      <c r="G248" s="63">
        <v>1943342</v>
      </c>
      <c r="H248" s="64">
        <v>1782403</v>
      </c>
      <c r="I248" s="63">
        <v>1475771</v>
      </c>
      <c r="J248" s="108">
        <f t="shared" si="21"/>
        <v>82.796707590819807</v>
      </c>
      <c r="K248" s="108">
        <f t="shared" si="22"/>
        <v>0.17790376636943461</v>
      </c>
      <c r="L248" s="80">
        <f t="shared" si="23"/>
        <v>-306632</v>
      </c>
    </row>
    <row r="249" spans="1:12" ht="25.5" x14ac:dyDescent="0.25">
      <c r="A249" s="181"/>
      <c r="B249" s="2"/>
      <c r="C249" s="46" t="s">
        <v>474</v>
      </c>
      <c r="D249" s="47"/>
      <c r="E249" s="1"/>
      <c r="F249" s="16" t="s">
        <v>297</v>
      </c>
      <c r="G249" s="17">
        <v>79000</v>
      </c>
      <c r="H249" s="18">
        <v>79000</v>
      </c>
      <c r="I249" s="17">
        <v>77039</v>
      </c>
      <c r="J249" s="105">
        <f t="shared" si="21"/>
        <v>97.517721518987344</v>
      </c>
      <c r="K249" s="105">
        <f t="shared" si="22"/>
        <v>9.2870291239866305E-3</v>
      </c>
      <c r="L249" s="77">
        <f t="shared" si="23"/>
        <v>-1961</v>
      </c>
    </row>
    <row r="250" spans="1:12" x14ac:dyDescent="0.25">
      <c r="A250" s="181"/>
      <c r="B250" s="2"/>
      <c r="C250" s="46" t="s">
        <v>474</v>
      </c>
      <c r="D250" s="47"/>
      <c r="E250" s="1"/>
      <c r="F250" s="16" t="s">
        <v>298</v>
      </c>
      <c r="G250" s="17">
        <v>270298</v>
      </c>
      <c r="H250" s="18">
        <v>209347</v>
      </c>
      <c r="I250" s="17">
        <v>144117</v>
      </c>
      <c r="J250" s="105">
        <f t="shared" si="21"/>
        <v>68.841206226981996</v>
      </c>
      <c r="K250" s="105">
        <f t="shared" si="22"/>
        <v>1.7373262584685432E-2</v>
      </c>
      <c r="L250" s="77">
        <f t="shared" si="23"/>
        <v>-65230</v>
      </c>
    </row>
    <row r="251" spans="1:12" x14ac:dyDescent="0.25">
      <c r="A251" s="181"/>
      <c r="B251" s="2"/>
      <c r="C251" s="46" t="s">
        <v>474</v>
      </c>
      <c r="D251" s="47"/>
      <c r="E251" s="1"/>
      <c r="F251" s="16" t="s">
        <v>299</v>
      </c>
      <c r="G251" s="17">
        <v>54000</v>
      </c>
      <c r="H251" s="18">
        <v>16950</v>
      </c>
      <c r="I251" s="17">
        <v>9678</v>
      </c>
      <c r="J251" s="105">
        <f t="shared" si="21"/>
        <v>57.097345132743357</v>
      </c>
      <c r="K251" s="105">
        <f t="shared" si="22"/>
        <v>1.1666800953016342E-3</v>
      </c>
      <c r="L251" s="77">
        <f t="shared" si="23"/>
        <v>-7272</v>
      </c>
    </row>
    <row r="252" spans="1:12" x14ac:dyDescent="0.25">
      <c r="A252" s="181"/>
      <c r="B252" s="2"/>
      <c r="C252" s="46" t="s">
        <v>474</v>
      </c>
      <c r="D252" s="47"/>
      <c r="E252" s="1"/>
      <c r="F252" s="16" t="s">
        <v>300</v>
      </c>
      <c r="G252" s="17">
        <v>131000</v>
      </c>
      <c r="H252" s="18">
        <v>105000</v>
      </c>
      <c r="I252" s="17">
        <v>75417</v>
      </c>
      <c r="J252" s="105">
        <f t="shared" si="21"/>
        <v>71.825714285714284</v>
      </c>
      <c r="K252" s="105">
        <f t="shared" si="22"/>
        <v>9.0914974940445696E-3</v>
      </c>
      <c r="L252" s="77">
        <f t="shared" si="23"/>
        <v>-29583</v>
      </c>
    </row>
    <row r="253" spans="1:12" x14ac:dyDescent="0.25">
      <c r="A253" s="181"/>
      <c r="B253" s="2"/>
      <c r="C253" s="46" t="s">
        <v>474</v>
      </c>
      <c r="D253" s="47"/>
      <c r="E253" s="1"/>
      <c r="F253" s="16" t="s">
        <v>301</v>
      </c>
      <c r="G253" s="17">
        <v>102300</v>
      </c>
      <c r="H253" s="18">
        <v>102300</v>
      </c>
      <c r="I253" s="17">
        <v>101469</v>
      </c>
      <c r="J253" s="105">
        <f t="shared" si="21"/>
        <v>99.187683284457478</v>
      </c>
      <c r="K253" s="105">
        <f t="shared" si="22"/>
        <v>1.2232058544137378E-2</v>
      </c>
      <c r="L253" s="77">
        <f t="shared" si="23"/>
        <v>-831</v>
      </c>
    </row>
    <row r="254" spans="1:12" x14ac:dyDescent="0.25">
      <c r="A254" s="181"/>
      <c r="B254" s="2"/>
      <c r="C254" s="46" t="s">
        <v>474</v>
      </c>
      <c r="D254" s="47"/>
      <c r="E254" s="1"/>
      <c r="F254" s="34" t="s">
        <v>302</v>
      </c>
      <c r="G254" s="17">
        <v>186380</v>
      </c>
      <c r="H254" s="18">
        <v>49632</v>
      </c>
      <c r="I254" s="17">
        <v>14191</v>
      </c>
      <c r="J254" s="105">
        <f t="shared" si="21"/>
        <v>28.592440361057381</v>
      </c>
      <c r="K254" s="105">
        <f t="shared" si="22"/>
        <v>1.7107209374277218E-3</v>
      </c>
      <c r="L254" s="77">
        <f t="shared" si="23"/>
        <v>-35441</v>
      </c>
    </row>
    <row r="255" spans="1:12" ht="31.5" customHeight="1" x14ac:dyDescent="0.25">
      <c r="A255" s="81" t="s">
        <v>0</v>
      </c>
      <c r="B255" s="2"/>
      <c r="C255" s="46" t="s">
        <v>474</v>
      </c>
      <c r="D255" s="47"/>
      <c r="E255" s="1"/>
      <c r="F255" s="16" t="s">
        <v>303</v>
      </c>
      <c r="G255" s="17">
        <v>402500</v>
      </c>
      <c r="H255" s="18">
        <v>392500</v>
      </c>
      <c r="I255" s="17">
        <v>376160</v>
      </c>
      <c r="J255" s="105">
        <f t="shared" si="21"/>
        <v>95.836942675159236</v>
      </c>
      <c r="K255" s="105">
        <f t="shared" si="22"/>
        <v>4.5345978988289189E-2</v>
      </c>
      <c r="L255" s="77">
        <f t="shared" si="23"/>
        <v>-16340</v>
      </c>
    </row>
    <row r="256" spans="1:12" ht="25.5" x14ac:dyDescent="0.25">
      <c r="A256" s="81"/>
      <c r="B256" s="2"/>
      <c r="C256" s="46" t="s">
        <v>474</v>
      </c>
      <c r="D256" s="47"/>
      <c r="E256" s="1"/>
      <c r="F256" s="16" t="s">
        <v>304</v>
      </c>
      <c r="G256" s="17">
        <v>40000</v>
      </c>
      <c r="H256" s="18">
        <v>40000</v>
      </c>
      <c r="I256" s="17">
        <v>39071</v>
      </c>
      <c r="J256" s="105">
        <f t="shared" si="21"/>
        <v>97.677499999999995</v>
      </c>
      <c r="K256" s="105">
        <f t="shared" si="22"/>
        <v>4.7099977271678195E-3</v>
      </c>
      <c r="L256" s="77">
        <f t="shared" si="23"/>
        <v>-929</v>
      </c>
    </row>
    <row r="257" spans="1:12" ht="15.75" customHeight="1" x14ac:dyDescent="0.25">
      <c r="A257" s="81"/>
      <c r="B257" s="2"/>
      <c r="C257" s="46" t="s">
        <v>474</v>
      </c>
      <c r="D257" s="47"/>
      <c r="E257" s="1"/>
      <c r="F257" s="16" t="s">
        <v>305</v>
      </c>
      <c r="G257" s="17">
        <v>15000</v>
      </c>
      <c r="H257" s="18">
        <v>15000</v>
      </c>
      <c r="I257" s="17">
        <v>14789</v>
      </c>
      <c r="J257" s="105">
        <f t="shared" si="21"/>
        <v>98.593333333333334</v>
      </c>
      <c r="K257" s="105">
        <f t="shared" si="22"/>
        <v>1.7828096641264587E-3</v>
      </c>
      <c r="L257" s="77">
        <f t="shared" si="23"/>
        <v>-211</v>
      </c>
    </row>
    <row r="258" spans="1:12" ht="41.25" customHeight="1" x14ac:dyDescent="0.25">
      <c r="A258" s="81"/>
      <c r="B258" s="2"/>
      <c r="C258" s="46" t="s">
        <v>474</v>
      </c>
      <c r="D258" s="47" t="s">
        <v>469</v>
      </c>
      <c r="E258" s="1"/>
      <c r="F258" s="16" t="s">
        <v>306</v>
      </c>
      <c r="G258" s="17">
        <v>5244</v>
      </c>
      <c r="H258" s="18">
        <v>3623</v>
      </c>
      <c r="I258" s="17">
        <v>2285</v>
      </c>
      <c r="J258" s="105">
        <f t="shared" si="21"/>
        <v>63.069279602539332</v>
      </c>
      <c r="K258" s="105">
        <f t="shared" si="22"/>
        <v>2.7545608780370266E-4</v>
      </c>
      <c r="L258" s="77">
        <f t="shared" si="23"/>
        <v>-1338</v>
      </c>
    </row>
    <row r="259" spans="1:12" ht="38.25" x14ac:dyDescent="0.25">
      <c r="A259" s="81"/>
      <c r="B259" s="2"/>
      <c r="C259" s="46" t="s">
        <v>474</v>
      </c>
      <c r="D259" s="47"/>
      <c r="E259" s="158"/>
      <c r="F259" s="16" t="s">
        <v>307</v>
      </c>
      <c r="G259" s="17">
        <v>0</v>
      </c>
      <c r="H259" s="18">
        <v>60431</v>
      </c>
      <c r="I259" s="17">
        <v>31420</v>
      </c>
      <c r="J259" s="105">
        <f t="shared" si="21"/>
        <v>51.993182307094045</v>
      </c>
      <c r="K259" s="105">
        <f t="shared" si="22"/>
        <v>3.7876718944386597E-3</v>
      </c>
      <c r="L259" s="77">
        <f t="shared" si="23"/>
        <v>-29011</v>
      </c>
    </row>
    <row r="260" spans="1:12" x14ac:dyDescent="0.25">
      <c r="A260" s="81"/>
      <c r="B260" s="2"/>
      <c r="C260" s="46" t="s">
        <v>474</v>
      </c>
      <c r="D260" s="47"/>
      <c r="E260" s="158"/>
      <c r="F260" s="16" t="s">
        <v>308</v>
      </c>
      <c r="G260" s="17">
        <v>265000</v>
      </c>
      <c r="H260" s="18">
        <v>275000</v>
      </c>
      <c r="I260" s="17">
        <v>273752</v>
      </c>
      <c r="J260" s="105">
        <f t="shared" si="21"/>
        <v>99.546181818181822</v>
      </c>
      <c r="K260" s="105">
        <f t="shared" si="22"/>
        <v>3.3000724266275365E-2</v>
      </c>
      <c r="L260" s="77">
        <f t="shared" si="23"/>
        <v>-1248</v>
      </c>
    </row>
    <row r="261" spans="1:12" x14ac:dyDescent="0.25">
      <c r="A261" s="130"/>
      <c r="B261" s="131"/>
      <c r="C261" s="97" t="s">
        <v>474</v>
      </c>
      <c r="D261" s="90"/>
      <c r="E261" s="159"/>
      <c r="F261" s="98" t="s">
        <v>309</v>
      </c>
      <c r="G261" s="91">
        <v>392620</v>
      </c>
      <c r="H261" s="92">
        <v>433620</v>
      </c>
      <c r="I261" s="91">
        <v>316383</v>
      </c>
      <c r="J261" s="110">
        <f t="shared" si="21"/>
        <v>72.963193579631934</v>
      </c>
      <c r="K261" s="110">
        <f t="shared" si="22"/>
        <v>3.813987896175005E-2</v>
      </c>
      <c r="L261" s="93">
        <f t="shared" si="23"/>
        <v>-117237</v>
      </c>
    </row>
    <row r="262" spans="1:12" ht="18.75" customHeight="1" thickBot="1" x14ac:dyDescent="0.3">
      <c r="A262" s="201" t="s">
        <v>40</v>
      </c>
      <c r="B262" s="202"/>
      <c r="C262" s="202"/>
      <c r="D262" s="202"/>
      <c r="E262" s="202"/>
      <c r="F262" s="202"/>
      <c r="G262" s="94">
        <v>430000</v>
      </c>
      <c r="H262" s="95">
        <v>510000</v>
      </c>
      <c r="I262" s="94">
        <v>508458</v>
      </c>
      <c r="J262" s="111">
        <f t="shared" si="21"/>
        <v>99.69764705882352</v>
      </c>
      <c r="K262" s="111">
        <f t="shared" si="22"/>
        <v>6.1294464548137875E-2</v>
      </c>
      <c r="L262" s="96">
        <f t="shared" si="23"/>
        <v>-1542</v>
      </c>
    </row>
    <row r="263" spans="1:12" ht="15" customHeight="1" x14ac:dyDescent="0.25">
      <c r="A263" s="132" t="s">
        <v>0</v>
      </c>
      <c r="B263" s="195" t="s">
        <v>41</v>
      </c>
      <c r="C263" s="196"/>
      <c r="D263" s="196"/>
      <c r="E263" s="196"/>
      <c r="F263" s="196"/>
      <c r="G263" s="61">
        <v>105000</v>
      </c>
      <c r="H263" s="62">
        <v>105000</v>
      </c>
      <c r="I263" s="61">
        <v>105000</v>
      </c>
      <c r="J263" s="107">
        <f t="shared" si="21"/>
        <v>100</v>
      </c>
      <c r="K263" s="107">
        <f t="shared" si="22"/>
        <v>1.2657719570848479E-2</v>
      </c>
      <c r="L263" s="79">
        <f t="shared" si="23"/>
        <v>0</v>
      </c>
    </row>
    <row r="264" spans="1:12" x14ac:dyDescent="0.25">
      <c r="A264" s="81"/>
      <c r="B264" s="53"/>
      <c r="C264" s="46" t="s">
        <v>474</v>
      </c>
      <c r="D264" s="47"/>
      <c r="E264" s="20"/>
      <c r="F264" s="16" t="s">
        <v>310</v>
      </c>
      <c r="G264" s="17">
        <v>105000</v>
      </c>
      <c r="H264" s="18">
        <v>105000</v>
      </c>
      <c r="I264" s="17">
        <v>105000</v>
      </c>
      <c r="J264" s="105">
        <f t="shared" si="21"/>
        <v>100</v>
      </c>
      <c r="K264" s="105">
        <f t="shared" si="22"/>
        <v>1.2657719570848479E-2</v>
      </c>
      <c r="L264" s="77">
        <f t="shared" si="23"/>
        <v>0</v>
      </c>
    </row>
    <row r="265" spans="1:12" ht="15" customHeight="1" x14ac:dyDescent="0.25">
      <c r="A265" s="81"/>
      <c r="B265" s="178" t="s">
        <v>42</v>
      </c>
      <c r="C265" s="179"/>
      <c r="D265" s="179"/>
      <c r="E265" s="179"/>
      <c r="F265" s="179"/>
      <c r="G265" s="63">
        <v>90000</v>
      </c>
      <c r="H265" s="64">
        <v>90000</v>
      </c>
      <c r="I265" s="63">
        <v>90000</v>
      </c>
      <c r="J265" s="108">
        <f t="shared" si="21"/>
        <v>100</v>
      </c>
      <c r="K265" s="108">
        <f t="shared" si="22"/>
        <v>1.0849473917870125E-2</v>
      </c>
      <c r="L265" s="80">
        <f t="shared" si="23"/>
        <v>0</v>
      </c>
    </row>
    <row r="266" spans="1:12" x14ac:dyDescent="0.25">
      <c r="A266" s="81"/>
      <c r="B266" s="136"/>
      <c r="C266" s="97" t="s">
        <v>474</v>
      </c>
      <c r="D266" s="90"/>
      <c r="E266" s="144"/>
      <c r="F266" s="98" t="s">
        <v>310</v>
      </c>
      <c r="G266" s="91">
        <v>90000</v>
      </c>
      <c r="H266" s="92">
        <v>90000</v>
      </c>
      <c r="I266" s="91">
        <v>90000</v>
      </c>
      <c r="J266" s="110">
        <f t="shared" si="21"/>
        <v>100</v>
      </c>
      <c r="K266" s="110">
        <f t="shared" si="22"/>
        <v>1.0849473917870125E-2</v>
      </c>
      <c r="L266" s="93">
        <f t="shared" si="23"/>
        <v>0</v>
      </c>
    </row>
    <row r="267" spans="1:12" ht="15" customHeight="1" x14ac:dyDescent="0.25">
      <c r="A267" s="81"/>
      <c r="B267" s="195" t="s">
        <v>43</v>
      </c>
      <c r="C267" s="196"/>
      <c r="D267" s="196"/>
      <c r="E267" s="196"/>
      <c r="F267" s="196"/>
      <c r="G267" s="61">
        <v>24000</v>
      </c>
      <c r="H267" s="62">
        <v>19300</v>
      </c>
      <c r="I267" s="61">
        <v>19224</v>
      </c>
      <c r="J267" s="107">
        <f t="shared" si="21"/>
        <v>99.606217616580309</v>
      </c>
      <c r="K267" s="107">
        <f t="shared" si="22"/>
        <v>2.3174476288570591E-3</v>
      </c>
      <c r="L267" s="79">
        <f t="shared" si="23"/>
        <v>-76</v>
      </c>
    </row>
    <row r="268" spans="1:12" x14ac:dyDescent="0.25">
      <c r="A268" s="81"/>
      <c r="B268" s="53"/>
      <c r="C268" s="46" t="s">
        <v>474</v>
      </c>
      <c r="D268" s="47"/>
      <c r="E268" s="20"/>
      <c r="F268" s="16" t="s">
        <v>310</v>
      </c>
      <c r="G268" s="17">
        <v>24000</v>
      </c>
      <c r="H268" s="18">
        <v>19300</v>
      </c>
      <c r="I268" s="17">
        <v>19224</v>
      </c>
      <c r="J268" s="105">
        <f t="shared" ref="J268:J313" si="24">I268/H268*100</f>
        <v>99.606217616580309</v>
      </c>
      <c r="K268" s="105">
        <f t="shared" ref="K268:K313" si="25">I268/$I$6*100</f>
        <v>2.3174476288570591E-3</v>
      </c>
      <c r="L268" s="77">
        <f t="shared" ref="L268:L313" si="26">+I268-H268</f>
        <v>-76</v>
      </c>
    </row>
    <row r="269" spans="1:12" ht="15" customHeight="1" x14ac:dyDescent="0.25">
      <c r="A269" s="81"/>
      <c r="B269" s="178" t="s">
        <v>44</v>
      </c>
      <c r="C269" s="179"/>
      <c r="D269" s="179"/>
      <c r="E269" s="179"/>
      <c r="F269" s="179"/>
      <c r="G269" s="63">
        <v>150000</v>
      </c>
      <c r="H269" s="64">
        <v>154700</v>
      </c>
      <c r="I269" s="63">
        <v>154700</v>
      </c>
      <c r="J269" s="108">
        <f t="shared" si="24"/>
        <v>100</v>
      </c>
      <c r="K269" s="108">
        <f t="shared" si="25"/>
        <v>1.8649040167716763E-2</v>
      </c>
      <c r="L269" s="80">
        <f t="shared" si="26"/>
        <v>0</v>
      </c>
    </row>
    <row r="270" spans="1:12" x14ac:dyDescent="0.25">
      <c r="A270" s="81" t="s">
        <v>0</v>
      </c>
      <c r="B270" s="2"/>
      <c r="C270" s="46" t="s">
        <v>474</v>
      </c>
      <c r="D270" s="47"/>
      <c r="E270" s="1"/>
      <c r="F270" s="16" t="s">
        <v>310</v>
      </c>
      <c r="G270" s="17">
        <v>150000</v>
      </c>
      <c r="H270" s="18">
        <v>154700</v>
      </c>
      <c r="I270" s="17">
        <v>154700</v>
      </c>
      <c r="J270" s="105">
        <f t="shared" si="24"/>
        <v>100</v>
      </c>
      <c r="K270" s="105">
        <f t="shared" si="25"/>
        <v>1.8649040167716763E-2</v>
      </c>
      <c r="L270" s="77">
        <f t="shared" si="26"/>
        <v>0</v>
      </c>
    </row>
    <row r="271" spans="1:12" ht="15" customHeight="1" x14ac:dyDescent="0.25">
      <c r="A271" s="181" t="s">
        <v>0</v>
      </c>
      <c r="B271" s="178" t="s">
        <v>45</v>
      </c>
      <c r="C271" s="179"/>
      <c r="D271" s="179"/>
      <c r="E271" s="179"/>
      <c r="F271" s="179"/>
      <c r="G271" s="63">
        <v>61000</v>
      </c>
      <c r="H271" s="64">
        <v>141000</v>
      </c>
      <c r="I271" s="63">
        <v>139533</v>
      </c>
      <c r="J271" s="108">
        <f t="shared" si="24"/>
        <v>98.959574468085108</v>
      </c>
      <c r="K271" s="108">
        <f t="shared" si="25"/>
        <v>1.6820662713135249E-2</v>
      </c>
      <c r="L271" s="80">
        <f t="shared" si="26"/>
        <v>-1467</v>
      </c>
    </row>
    <row r="272" spans="1:12" x14ac:dyDescent="0.25">
      <c r="A272" s="181"/>
      <c r="B272" s="180"/>
      <c r="C272" s="46" t="s">
        <v>474</v>
      </c>
      <c r="D272" s="47"/>
      <c r="E272" s="1"/>
      <c r="F272" s="16" t="s">
        <v>310</v>
      </c>
      <c r="G272" s="17">
        <v>56000</v>
      </c>
      <c r="H272" s="18">
        <v>136000</v>
      </c>
      <c r="I272" s="17">
        <v>134533</v>
      </c>
      <c r="J272" s="105">
        <f t="shared" si="24"/>
        <v>98.921323529411765</v>
      </c>
      <c r="K272" s="105">
        <f t="shared" si="25"/>
        <v>1.6217914162142463E-2</v>
      </c>
      <c r="L272" s="77">
        <f t="shared" si="26"/>
        <v>-1467</v>
      </c>
    </row>
    <row r="273" spans="1:12" x14ac:dyDescent="0.25">
      <c r="A273" s="181"/>
      <c r="B273" s="180"/>
      <c r="C273" s="46" t="s">
        <v>474</v>
      </c>
      <c r="D273" s="47"/>
      <c r="E273" s="1"/>
      <c r="F273" s="16" t="s">
        <v>311</v>
      </c>
      <c r="G273" s="17">
        <v>5000</v>
      </c>
      <c r="H273" s="18">
        <v>5000</v>
      </c>
      <c r="I273" s="17">
        <v>5000</v>
      </c>
      <c r="J273" s="105">
        <f t="shared" si="24"/>
        <v>100</v>
      </c>
      <c r="K273" s="105">
        <f t="shared" si="25"/>
        <v>6.0274855099278477E-4</v>
      </c>
      <c r="L273" s="77">
        <f t="shared" si="26"/>
        <v>0</v>
      </c>
    </row>
    <row r="274" spans="1:12" ht="18.75" customHeight="1" thickBot="1" x14ac:dyDescent="0.3">
      <c r="A274" s="176" t="s">
        <v>46</v>
      </c>
      <c r="B274" s="177"/>
      <c r="C274" s="177"/>
      <c r="D274" s="177"/>
      <c r="E274" s="177"/>
      <c r="F274" s="177"/>
      <c r="G274" s="59">
        <v>15100000</v>
      </c>
      <c r="H274" s="60">
        <v>10600000</v>
      </c>
      <c r="I274" s="59">
        <v>9678370</v>
      </c>
      <c r="J274" s="106">
        <f t="shared" si="24"/>
        <v>91.305377358490574</v>
      </c>
      <c r="K274" s="106">
        <f t="shared" si="25"/>
        <v>1.1667246986944078</v>
      </c>
      <c r="L274" s="78">
        <f t="shared" si="26"/>
        <v>-921630</v>
      </c>
    </row>
    <row r="275" spans="1:12" ht="28.5" customHeight="1" x14ac:dyDescent="0.25">
      <c r="A275" s="181" t="s">
        <v>0</v>
      </c>
      <c r="B275" s="195" t="s">
        <v>47</v>
      </c>
      <c r="C275" s="196"/>
      <c r="D275" s="196"/>
      <c r="E275" s="196"/>
      <c r="F275" s="196"/>
      <c r="G275" s="61">
        <v>15100000</v>
      </c>
      <c r="H275" s="62">
        <v>10600000</v>
      </c>
      <c r="I275" s="61">
        <v>9678370</v>
      </c>
      <c r="J275" s="107">
        <f t="shared" si="24"/>
        <v>91.305377358490574</v>
      </c>
      <c r="K275" s="107">
        <f t="shared" si="25"/>
        <v>1.1667246986944078</v>
      </c>
      <c r="L275" s="79">
        <f t="shared" si="26"/>
        <v>-921630</v>
      </c>
    </row>
    <row r="276" spans="1:12" x14ac:dyDescent="0.25">
      <c r="A276" s="181"/>
      <c r="B276" s="1"/>
      <c r="C276" s="46" t="s">
        <v>474</v>
      </c>
      <c r="D276" s="47"/>
      <c r="E276" s="1"/>
      <c r="F276" s="16" t="s">
        <v>312</v>
      </c>
      <c r="G276" s="17">
        <v>15100000</v>
      </c>
      <c r="H276" s="18">
        <v>10600000</v>
      </c>
      <c r="I276" s="17">
        <v>9678370</v>
      </c>
      <c r="J276" s="105">
        <f t="shared" si="24"/>
        <v>91.305377358490574</v>
      </c>
      <c r="K276" s="105">
        <f t="shared" si="25"/>
        <v>1.1667246986944078</v>
      </c>
      <c r="L276" s="77">
        <f t="shared" si="26"/>
        <v>-921630</v>
      </c>
    </row>
    <row r="277" spans="1:12" ht="18.75" customHeight="1" thickBot="1" x14ac:dyDescent="0.3">
      <c r="A277" s="176" t="s">
        <v>48</v>
      </c>
      <c r="B277" s="177"/>
      <c r="C277" s="177"/>
      <c r="D277" s="177"/>
      <c r="E277" s="177"/>
      <c r="F277" s="177"/>
      <c r="G277" s="59">
        <v>44707560</v>
      </c>
      <c r="H277" s="60">
        <v>5076808</v>
      </c>
      <c r="I277" s="121">
        <v>0</v>
      </c>
      <c r="J277" s="106">
        <f t="shared" si="24"/>
        <v>0</v>
      </c>
      <c r="K277" s="106">
        <f t="shared" si="25"/>
        <v>0</v>
      </c>
      <c r="L277" s="78">
        <f t="shared" si="26"/>
        <v>-5076808</v>
      </c>
    </row>
    <row r="278" spans="1:12" ht="15" customHeight="1" x14ac:dyDescent="0.25">
      <c r="A278" s="181" t="s">
        <v>0</v>
      </c>
      <c r="B278" s="195" t="s">
        <v>49</v>
      </c>
      <c r="C278" s="196"/>
      <c r="D278" s="196"/>
      <c r="E278" s="196"/>
      <c r="F278" s="196"/>
      <c r="G278" s="61">
        <v>44707560</v>
      </c>
      <c r="H278" s="62">
        <v>5076808</v>
      </c>
      <c r="I278" s="74">
        <v>0</v>
      </c>
      <c r="J278" s="107">
        <f t="shared" si="24"/>
        <v>0</v>
      </c>
      <c r="K278" s="107">
        <f t="shared" si="25"/>
        <v>0</v>
      </c>
      <c r="L278" s="79">
        <f t="shared" si="26"/>
        <v>-5076808</v>
      </c>
    </row>
    <row r="279" spans="1:12" ht="17.25" customHeight="1" x14ac:dyDescent="0.25">
      <c r="A279" s="181"/>
      <c r="B279" s="180"/>
      <c r="C279" s="46" t="s">
        <v>474</v>
      </c>
      <c r="D279" s="47"/>
      <c r="E279" s="1"/>
      <c r="F279" s="16" t="s">
        <v>313</v>
      </c>
      <c r="G279" s="17">
        <v>6500000</v>
      </c>
      <c r="H279" s="18">
        <v>1669309</v>
      </c>
      <c r="I279" s="36">
        <v>0</v>
      </c>
      <c r="J279" s="105">
        <f t="shared" si="24"/>
        <v>0</v>
      </c>
      <c r="K279" s="105">
        <f t="shared" si="25"/>
        <v>0</v>
      </c>
      <c r="L279" s="77">
        <f t="shared" si="26"/>
        <v>-1669309</v>
      </c>
    </row>
    <row r="280" spans="1:12" ht="27" customHeight="1" x14ac:dyDescent="0.25">
      <c r="A280" s="181"/>
      <c r="B280" s="180"/>
      <c r="C280" s="46" t="s">
        <v>474</v>
      </c>
      <c r="D280" s="47"/>
      <c r="E280" s="1"/>
      <c r="F280" s="16" t="s">
        <v>314</v>
      </c>
      <c r="G280" s="17">
        <v>10500000</v>
      </c>
      <c r="H280" s="18">
        <v>0</v>
      </c>
      <c r="I280" s="36">
        <v>0</v>
      </c>
      <c r="J280" s="112">
        <v>0</v>
      </c>
      <c r="K280" s="109">
        <f t="shared" si="25"/>
        <v>0</v>
      </c>
      <c r="L280" s="77">
        <f t="shared" si="26"/>
        <v>0</v>
      </c>
    </row>
    <row r="281" spans="1:12" x14ac:dyDescent="0.25">
      <c r="A281" s="181"/>
      <c r="B281" s="180"/>
      <c r="C281" s="46" t="s">
        <v>474</v>
      </c>
      <c r="D281" s="47"/>
      <c r="E281" s="1"/>
      <c r="F281" s="16" t="s">
        <v>315</v>
      </c>
      <c r="G281" s="17">
        <v>3000000</v>
      </c>
      <c r="H281" s="18">
        <v>0</v>
      </c>
      <c r="I281" s="36">
        <v>0</v>
      </c>
      <c r="J281" s="112">
        <v>0</v>
      </c>
      <c r="K281" s="109">
        <f t="shared" si="25"/>
        <v>0</v>
      </c>
      <c r="L281" s="77">
        <f t="shared" si="26"/>
        <v>0</v>
      </c>
    </row>
    <row r="282" spans="1:12" ht="54.75" customHeight="1" x14ac:dyDescent="0.25">
      <c r="A282" s="181"/>
      <c r="B282" s="180"/>
      <c r="C282" s="46" t="s">
        <v>474</v>
      </c>
      <c r="D282" s="47"/>
      <c r="E282" s="1"/>
      <c r="F282" s="16" t="s">
        <v>316</v>
      </c>
      <c r="G282" s="17">
        <v>400000</v>
      </c>
      <c r="H282" s="18">
        <v>0</v>
      </c>
      <c r="I282" s="36">
        <v>0</v>
      </c>
      <c r="J282" s="112">
        <v>0</v>
      </c>
      <c r="K282" s="109">
        <f t="shared" si="25"/>
        <v>0</v>
      </c>
      <c r="L282" s="77">
        <f t="shared" si="26"/>
        <v>0</v>
      </c>
    </row>
    <row r="283" spans="1:12" ht="25.5" x14ac:dyDescent="0.25">
      <c r="A283" s="181"/>
      <c r="B283" s="180"/>
      <c r="C283" s="46" t="s">
        <v>474</v>
      </c>
      <c r="D283" s="47"/>
      <c r="E283" s="1"/>
      <c r="F283" s="16" t="s">
        <v>317</v>
      </c>
      <c r="G283" s="17">
        <v>500000</v>
      </c>
      <c r="H283" s="18">
        <v>0</v>
      </c>
      <c r="I283" s="36">
        <v>0</v>
      </c>
      <c r="J283" s="112">
        <v>0</v>
      </c>
      <c r="K283" s="109">
        <f t="shared" si="25"/>
        <v>0</v>
      </c>
      <c r="L283" s="77">
        <f t="shared" si="26"/>
        <v>0</v>
      </c>
    </row>
    <row r="284" spans="1:12" ht="28.5" customHeight="1" x14ac:dyDescent="0.25">
      <c r="A284" s="181"/>
      <c r="B284" s="180"/>
      <c r="C284" s="46" t="s">
        <v>475</v>
      </c>
      <c r="D284" s="47"/>
      <c r="E284" s="1"/>
      <c r="F284" s="16" t="s">
        <v>318</v>
      </c>
      <c r="G284" s="17">
        <v>20833560</v>
      </c>
      <c r="H284" s="18">
        <v>1683499</v>
      </c>
      <c r="I284" s="36">
        <v>0</v>
      </c>
      <c r="J284" s="112">
        <v>0</v>
      </c>
      <c r="K284" s="109">
        <f t="shared" si="25"/>
        <v>0</v>
      </c>
      <c r="L284" s="77">
        <f t="shared" si="26"/>
        <v>-1683499</v>
      </c>
    </row>
    <row r="285" spans="1:12" ht="27.75" customHeight="1" x14ac:dyDescent="0.25">
      <c r="A285" s="181"/>
      <c r="B285" s="180"/>
      <c r="C285" s="46" t="s">
        <v>475</v>
      </c>
      <c r="D285" s="47"/>
      <c r="E285" s="1"/>
      <c r="F285" s="16" t="s">
        <v>319</v>
      </c>
      <c r="G285" s="17">
        <v>1724000</v>
      </c>
      <c r="H285" s="18">
        <v>1724000</v>
      </c>
      <c r="I285" s="36">
        <v>0</v>
      </c>
      <c r="J285" s="112">
        <v>0</v>
      </c>
      <c r="K285" s="109">
        <f t="shared" si="25"/>
        <v>0</v>
      </c>
      <c r="L285" s="77">
        <f t="shared" si="26"/>
        <v>-1724000</v>
      </c>
    </row>
    <row r="286" spans="1:12" ht="30" customHeight="1" x14ac:dyDescent="0.25">
      <c r="A286" s="81" t="s">
        <v>0</v>
      </c>
      <c r="B286" s="2"/>
      <c r="C286" s="46" t="s">
        <v>475</v>
      </c>
      <c r="D286" s="47"/>
      <c r="E286" s="1"/>
      <c r="F286" s="16" t="s">
        <v>320</v>
      </c>
      <c r="G286" s="17">
        <v>750000</v>
      </c>
      <c r="H286" s="18">
        <v>0</v>
      </c>
      <c r="I286" s="36">
        <v>0</v>
      </c>
      <c r="J286" s="112">
        <v>0</v>
      </c>
      <c r="K286" s="109">
        <f t="shared" si="25"/>
        <v>0</v>
      </c>
      <c r="L286" s="77">
        <f t="shared" si="26"/>
        <v>0</v>
      </c>
    </row>
    <row r="287" spans="1:12" ht="63.75" x14ac:dyDescent="0.25">
      <c r="A287" s="81"/>
      <c r="B287" s="2"/>
      <c r="C287" s="46" t="s">
        <v>475</v>
      </c>
      <c r="D287" s="47"/>
      <c r="E287" s="1"/>
      <c r="F287" s="16" t="s">
        <v>321</v>
      </c>
      <c r="G287" s="17">
        <v>200000</v>
      </c>
      <c r="H287" s="18">
        <v>0</v>
      </c>
      <c r="I287" s="36">
        <v>0</v>
      </c>
      <c r="J287" s="112">
        <v>0</v>
      </c>
      <c r="K287" s="109">
        <f t="shared" si="25"/>
        <v>0</v>
      </c>
      <c r="L287" s="77">
        <f t="shared" si="26"/>
        <v>0</v>
      </c>
    </row>
    <row r="288" spans="1:12" ht="25.5" x14ac:dyDescent="0.25">
      <c r="A288" s="29"/>
      <c r="B288" s="33"/>
      <c r="C288" s="46" t="s">
        <v>475</v>
      </c>
      <c r="D288" s="47"/>
      <c r="E288" s="1"/>
      <c r="F288" s="16" t="s">
        <v>322</v>
      </c>
      <c r="G288" s="17">
        <v>300000</v>
      </c>
      <c r="H288" s="18">
        <v>0</v>
      </c>
      <c r="I288" s="36">
        <v>0</v>
      </c>
      <c r="J288" s="112">
        <v>0</v>
      </c>
      <c r="K288" s="109">
        <f t="shared" si="25"/>
        <v>0</v>
      </c>
      <c r="L288" s="77">
        <f t="shared" si="26"/>
        <v>0</v>
      </c>
    </row>
    <row r="289" spans="1:12" ht="18.75" customHeight="1" thickBot="1" x14ac:dyDescent="0.3">
      <c r="A289" s="176" t="s">
        <v>50</v>
      </c>
      <c r="B289" s="177"/>
      <c r="C289" s="177"/>
      <c r="D289" s="177"/>
      <c r="E289" s="177"/>
      <c r="F289" s="177"/>
      <c r="G289" s="59">
        <v>19444072</v>
      </c>
      <c r="H289" s="60">
        <v>19301333</v>
      </c>
      <c r="I289" s="59">
        <v>18566078</v>
      </c>
      <c r="J289" s="106">
        <f t="shared" si="24"/>
        <v>96.190651702657021</v>
      </c>
      <c r="K289" s="106">
        <f t="shared" si="25"/>
        <v>2.2381353224238043</v>
      </c>
      <c r="L289" s="78">
        <f t="shared" si="26"/>
        <v>-735255</v>
      </c>
    </row>
    <row r="290" spans="1:12" ht="15" customHeight="1" x14ac:dyDescent="0.25">
      <c r="A290" s="181" t="s">
        <v>0</v>
      </c>
      <c r="B290" s="195" t="s">
        <v>51</v>
      </c>
      <c r="C290" s="196"/>
      <c r="D290" s="196"/>
      <c r="E290" s="196"/>
      <c r="F290" s="196"/>
      <c r="G290" s="61">
        <v>553150</v>
      </c>
      <c r="H290" s="62">
        <v>675528</v>
      </c>
      <c r="I290" s="61">
        <v>675528</v>
      </c>
      <c r="J290" s="107">
        <f t="shared" si="24"/>
        <v>100</v>
      </c>
      <c r="K290" s="107">
        <f t="shared" si="25"/>
        <v>8.1434704631010782E-2</v>
      </c>
      <c r="L290" s="79">
        <f t="shared" si="26"/>
        <v>0</v>
      </c>
    </row>
    <row r="291" spans="1:12" ht="25.5" x14ac:dyDescent="0.25">
      <c r="A291" s="181"/>
      <c r="B291" s="180"/>
      <c r="C291" s="46" t="s">
        <v>474</v>
      </c>
      <c r="D291" s="47"/>
      <c r="E291" s="1"/>
      <c r="F291" s="16" t="s">
        <v>323</v>
      </c>
      <c r="G291" s="17">
        <v>0</v>
      </c>
      <c r="H291" s="18">
        <v>2548</v>
      </c>
      <c r="I291" s="17">
        <v>2548</v>
      </c>
      <c r="J291" s="105">
        <f t="shared" si="24"/>
        <v>100</v>
      </c>
      <c r="K291" s="105">
        <f t="shared" si="25"/>
        <v>3.0716066158592315E-4</v>
      </c>
      <c r="L291" s="77">
        <f t="shared" si="26"/>
        <v>0</v>
      </c>
    </row>
    <row r="292" spans="1:12" x14ac:dyDescent="0.25">
      <c r="A292" s="181"/>
      <c r="B292" s="180"/>
      <c r="C292" s="46" t="s">
        <v>474</v>
      </c>
      <c r="D292" s="47"/>
      <c r="E292" s="1"/>
      <c r="F292" s="16" t="s">
        <v>324</v>
      </c>
      <c r="G292" s="17">
        <v>553150</v>
      </c>
      <c r="H292" s="18">
        <v>672980</v>
      </c>
      <c r="I292" s="17">
        <v>672980</v>
      </c>
      <c r="J292" s="105">
        <f t="shared" si="24"/>
        <v>100</v>
      </c>
      <c r="K292" s="105">
        <f t="shared" si="25"/>
        <v>8.112754396942487E-2</v>
      </c>
      <c r="L292" s="77">
        <f t="shared" si="26"/>
        <v>0</v>
      </c>
    </row>
    <row r="293" spans="1:12" ht="16.5" customHeight="1" x14ac:dyDescent="0.25">
      <c r="A293" s="181"/>
      <c r="B293" s="178" t="s">
        <v>52</v>
      </c>
      <c r="C293" s="179"/>
      <c r="D293" s="179"/>
      <c r="E293" s="179"/>
      <c r="F293" s="179"/>
      <c r="G293" s="63">
        <v>316824</v>
      </c>
      <c r="H293" s="64">
        <v>320436</v>
      </c>
      <c r="I293" s="63">
        <v>320436</v>
      </c>
      <c r="J293" s="108">
        <f t="shared" si="24"/>
        <v>100</v>
      </c>
      <c r="K293" s="108">
        <f t="shared" si="25"/>
        <v>3.8628466937184795E-2</v>
      </c>
      <c r="L293" s="80">
        <f t="shared" si="26"/>
        <v>0</v>
      </c>
    </row>
    <row r="294" spans="1:12" x14ac:dyDescent="0.25">
      <c r="A294" s="181"/>
      <c r="B294" s="1"/>
      <c r="C294" s="46" t="s">
        <v>474</v>
      </c>
      <c r="D294" s="47"/>
      <c r="E294" s="1"/>
      <c r="F294" s="34" t="s">
        <v>325</v>
      </c>
      <c r="G294" s="17">
        <v>316824</v>
      </c>
      <c r="H294" s="18">
        <v>320436</v>
      </c>
      <c r="I294" s="17">
        <v>320436</v>
      </c>
      <c r="J294" s="105">
        <f t="shared" si="24"/>
        <v>100</v>
      </c>
      <c r="K294" s="105">
        <f t="shared" si="25"/>
        <v>3.8628466937184795E-2</v>
      </c>
      <c r="L294" s="77">
        <f t="shared" si="26"/>
        <v>0</v>
      </c>
    </row>
    <row r="295" spans="1:12" ht="15.75" customHeight="1" x14ac:dyDescent="0.25">
      <c r="A295" s="181"/>
      <c r="B295" s="178" t="s">
        <v>53</v>
      </c>
      <c r="C295" s="179"/>
      <c r="D295" s="179"/>
      <c r="E295" s="179"/>
      <c r="F295" s="179"/>
      <c r="G295" s="63">
        <v>757396</v>
      </c>
      <c r="H295" s="64">
        <v>879673</v>
      </c>
      <c r="I295" s="63">
        <v>869089</v>
      </c>
      <c r="J295" s="108">
        <f t="shared" si="24"/>
        <v>98.796825638617989</v>
      </c>
      <c r="K295" s="108">
        <f t="shared" si="25"/>
        <v>0.10476842708675366</v>
      </c>
      <c r="L295" s="80">
        <f t="shared" si="26"/>
        <v>-10584</v>
      </c>
    </row>
    <row r="296" spans="1:12" ht="25.5" x14ac:dyDescent="0.25">
      <c r="A296" s="181"/>
      <c r="B296" s="180"/>
      <c r="C296" s="46" t="s">
        <v>474</v>
      </c>
      <c r="D296" s="47"/>
      <c r="E296" s="1"/>
      <c r="F296" s="16" t="s">
        <v>326</v>
      </c>
      <c r="G296" s="17">
        <v>757396</v>
      </c>
      <c r="H296" s="18">
        <v>853065</v>
      </c>
      <c r="I296" s="17">
        <v>842980</v>
      </c>
      <c r="J296" s="105">
        <f t="shared" si="24"/>
        <v>98.817792313598602</v>
      </c>
      <c r="K296" s="105">
        <f t="shared" si="25"/>
        <v>0.10162099470317953</v>
      </c>
      <c r="L296" s="77">
        <f t="shared" si="26"/>
        <v>-10085</v>
      </c>
    </row>
    <row r="297" spans="1:12" ht="24" x14ac:dyDescent="0.25">
      <c r="A297" s="181"/>
      <c r="B297" s="180"/>
      <c r="C297" s="46" t="s">
        <v>475</v>
      </c>
      <c r="D297" s="47"/>
      <c r="E297" s="1"/>
      <c r="F297" s="16" t="s">
        <v>119</v>
      </c>
      <c r="G297" s="17">
        <v>0</v>
      </c>
      <c r="H297" s="18">
        <v>26608</v>
      </c>
      <c r="I297" s="17">
        <v>26109</v>
      </c>
      <c r="J297" s="105">
        <f t="shared" si="24"/>
        <v>98.12462417318099</v>
      </c>
      <c r="K297" s="105">
        <f t="shared" si="25"/>
        <v>3.1474323835741233E-3</v>
      </c>
      <c r="L297" s="77">
        <f t="shared" si="26"/>
        <v>-499</v>
      </c>
    </row>
    <row r="298" spans="1:12" ht="16.5" customHeight="1" x14ac:dyDescent="0.25">
      <c r="A298" s="181"/>
      <c r="B298" s="178" t="s">
        <v>54</v>
      </c>
      <c r="C298" s="179"/>
      <c r="D298" s="179"/>
      <c r="E298" s="179"/>
      <c r="F298" s="179"/>
      <c r="G298" s="63">
        <v>8132343</v>
      </c>
      <c r="H298" s="64">
        <v>8112751</v>
      </c>
      <c r="I298" s="63">
        <v>7883708</v>
      </c>
      <c r="J298" s="108">
        <f t="shared" si="24"/>
        <v>97.176752990446772</v>
      </c>
      <c r="K298" s="108">
        <f t="shared" si="25"/>
        <v>0.9503787146900452</v>
      </c>
      <c r="L298" s="80">
        <f t="shared" si="26"/>
        <v>-229043</v>
      </c>
    </row>
    <row r="299" spans="1:12" ht="25.5" x14ac:dyDescent="0.25">
      <c r="A299" s="181"/>
      <c r="B299" s="180"/>
      <c r="C299" s="46" t="s">
        <v>474</v>
      </c>
      <c r="D299" s="47"/>
      <c r="E299" s="1"/>
      <c r="F299" s="16" t="s">
        <v>327</v>
      </c>
      <c r="G299" s="17">
        <v>2081114</v>
      </c>
      <c r="H299" s="18">
        <v>2030040</v>
      </c>
      <c r="I299" s="17">
        <v>2030002</v>
      </c>
      <c r="J299" s="105">
        <f t="shared" si="24"/>
        <v>99.998128115702158</v>
      </c>
      <c r="K299" s="105">
        <f t="shared" si="25"/>
        <v>0.24471615280249101</v>
      </c>
      <c r="L299" s="77">
        <f t="shared" si="26"/>
        <v>-38</v>
      </c>
    </row>
    <row r="300" spans="1:12" ht="27.75" customHeight="1" x14ac:dyDescent="0.25">
      <c r="A300" s="181"/>
      <c r="B300" s="180"/>
      <c r="C300" s="46" t="s">
        <v>474</v>
      </c>
      <c r="D300" s="47"/>
      <c r="E300" s="1"/>
      <c r="F300" s="16" t="s">
        <v>328</v>
      </c>
      <c r="G300" s="17">
        <v>0</v>
      </c>
      <c r="H300" s="18">
        <v>17384</v>
      </c>
      <c r="I300" s="17">
        <v>17384</v>
      </c>
      <c r="J300" s="105">
        <f t="shared" si="24"/>
        <v>100</v>
      </c>
      <c r="K300" s="105">
        <f t="shared" si="25"/>
        <v>2.0956361620917143E-3</v>
      </c>
      <c r="L300" s="77">
        <f t="shared" si="26"/>
        <v>0</v>
      </c>
    </row>
    <row r="301" spans="1:12" ht="25.5" x14ac:dyDescent="0.25">
      <c r="A301" s="181"/>
      <c r="B301" s="180"/>
      <c r="C301" s="46" t="s">
        <v>474</v>
      </c>
      <c r="D301" s="47"/>
      <c r="E301" s="1"/>
      <c r="F301" s="16" t="s">
        <v>329</v>
      </c>
      <c r="G301" s="17">
        <v>5702738</v>
      </c>
      <c r="H301" s="18">
        <v>5516836</v>
      </c>
      <c r="I301" s="17">
        <v>5516835</v>
      </c>
      <c r="J301" s="105">
        <f t="shared" si="24"/>
        <v>99.999981873668162</v>
      </c>
      <c r="K301" s="105">
        <f t="shared" si="25"/>
        <v>0.66505286046325596</v>
      </c>
      <c r="L301" s="77">
        <f t="shared" si="26"/>
        <v>-1</v>
      </c>
    </row>
    <row r="302" spans="1:12" ht="25.5" x14ac:dyDescent="0.25">
      <c r="A302" s="181"/>
      <c r="B302" s="180"/>
      <c r="C302" s="46" t="s">
        <v>475</v>
      </c>
      <c r="D302" s="47"/>
      <c r="E302" s="1"/>
      <c r="F302" s="16" t="s">
        <v>330</v>
      </c>
      <c r="G302" s="17">
        <v>348491</v>
      </c>
      <c r="H302" s="18">
        <v>348491</v>
      </c>
      <c r="I302" s="17">
        <v>263768</v>
      </c>
      <c r="J302" s="105">
        <f t="shared" si="24"/>
        <v>75.688611757548969</v>
      </c>
      <c r="K302" s="105">
        <f t="shared" si="25"/>
        <v>3.1797155959652969E-2</v>
      </c>
      <c r="L302" s="77">
        <f t="shared" si="26"/>
        <v>-84723</v>
      </c>
    </row>
    <row r="303" spans="1:12" ht="38.25" x14ac:dyDescent="0.25">
      <c r="A303" s="81" t="s">
        <v>0</v>
      </c>
      <c r="B303" s="2"/>
      <c r="C303" s="46" t="s">
        <v>475</v>
      </c>
      <c r="D303" s="47"/>
      <c r="E303" s="1"/>
      <c r="F303" s="16" t="s">
        <v>331</v>
      </c>
      <c r="G303" s="17">
        <v>0</v>
      </c>
      <c r="H303" s="18">
        <v>200000</v>
      </c>
      <c r="I303" s="17">
        <v>55719</v>
      </c>
      <c r="J303" s="105">
        <f t="shared" si="24"/>
        <v>27.859499999999997</v>
      </c>
      <c r="K303" s="105">
        <f t="shared" si="25"/>
        <v>6.7169093025533956E-3</v>
      </c>
      <c r="L303" s="77">
        <f t="shared" si="26"/>
        <v>-144281</v>
      </c>
    </row>
    <row r="304" spans="1:12" ht="15" customHeight="1" x14ac:dyDescent="0.25">
      <c r="A304" s="81" t="s">
        <v>0</v>
      </c>
      <c r="B304" s="178" t="s">
        <v>55</v>
      </c>
      <c r="C304" s="179"/>
      <c r="D304" s="179"/>
      <c r="E304" s="179"/>
      <c r="F304" s="179"/>
      <c r="G304" s="63">
        <v>1357490</v>
      </c>
      <c r="H304" s="64">
        <v>1203191</v>
      </c>
      <c r="I304" s="63">
        <v>1068463</v>
      </c>
      <c r="J304" s="108">
        <f t="shared" si="24"/>
        <v>88.802442837421495</v>
      </c>
      <c r="K304" s="108">
        <f t="shared" si="25"/>
        <v>0.12880290500788077</v>
      </c>
      <c r="L304" s="80">
        <f t="shared" si="26"/>
        <v>-134728</v>
      </c>
    </row>
    <row r="305" spans="1:12" ht="25.5" x14ac:dyDescent="0.25">
      <c r="A305" s="81"/>
      <c r="B305" s="1"/>
      <c r="C305" s="46" t="s">
        <v>474</v>
      </c>
      <c r="D305" s="47"/>
      <c r="E305" s="1"/>
      <c r="F305" s="16" t="s">
        <v>332</v>
      </c>
      <c r="G305" s="17">
        <v>1357490</v>
      </c>
      <c r="H305" s="18">
        <v>1203191</v>
      </c>
      <c r="I305" s="17">
        <v>1068463</v>
      </c>
      <c r="J305" s="105">
        <f t="shared" si="24"/>
        <v>88.802442837421495</v>
      </c>
      <c r="K305" s="105">
        <f t="shared" si="25"/>
        <v>0.12880290500788077</v>
      </c>
      <c r="L305" s="77">
        <f t="shared" si="26"/>
        <v>-134728</v>
      </c>
    </row>
    <row r="306" spans="1:12" ht="15" customHeight="1" x14ac:dyDescent="0.25">
      <c r="A306" s="81"/>
      <c r="B306" s="178" t="s">
        <v>56</v>
      </c>
      <c r="C306" s="179"/>
      <c r="D306" s="179"/>
      <c r="E306" s="179"/>
      <c r="F306" s="179"/>
      <c r="G306" s="63">
        <v>4828895</v>
      </c>
      <c r="H306" s="64">
        <v>4606452</v>
      </c>
      <c r="I306" s="63">
        <v>4366557</v>
      </c>
      <c r="J306" s="108">
        <f t="shared" si="24"/>
        <v>94.792195815781866</v>
      </c>
      <c r="K306" s="108">
        <f t="shared" si="25"/>
        <v>0.52638718091548031</v>
      </c>
      <c r="L306" s="80">
        <f t="shared" si="26"/>
        <v>-239895</v>
      </c>
    </row>
    <row r="307" spans="1:12" ht="38.25" x14ac:dyDescent="0.25">
      <c r="A307" s="81"/>
      <c r="B307" s="180"/>
      <c r="C307" s="46" t="s">
        <v>474</v>
      </c>
      <c r="D307" s="47" t="s">
        <v>469</v>
      </c>
      <c r="E307" s="1"/>
      <c r="F307" s="16" t="s">
        <v>333</v>
      </c>
      <c r="G307" s="17">
        <v>0</v>
      </c>
      <c r="H307" s="18">
        <v>16500</v>
      </c>
      <c r="I307" s="17">
        <v>16500</v>
      </c>
      <c r="J307" s="105">
        <f t="shared" si="24"/>
        <v>100</v>
      </c>
      <c r="K307" s="105">
        <f t="shared" si="25"/>
        <v>1.98907021827619E-3</v>
      </c>
      <c r="L307" s="77">
        <f t="shared" si="26"/>
        <v>0</v>
      </c>
    </row>
    <row r="308" spans="1:12" x14ac:dyDescent="0.25">
      <c r="A308" s="81"/>
      <c r="B308" s="180"/>
      <c r="C308" s="46" t="s">
        <v>474</v>
      </c>
      <c r="D308" s="47"/>
      <c r="E308" s="1"/>
      <c r="F308" s="16" t="s">
        <v>334</v>
      </c>
      <c r="G308" s="17">
        <v>55099</v>
      </c>
      <c r="H308" s="18">
        <v>55099</v>
      </c>
      <c r="I308" s="17">
        <v>55099</v>
      </c>
      <c r="J308" s="105">
        <f t="shared" si="24"/>
        <v>100</v>
      </c>
      <c r="K308" s="105">
        <f t="shared" si="25"/>
        <v>6.6421684822302899E-3</v>
      </c>
      <c r="L308" s="77">
        <f t="shared" si="26"/>
        <v>0</v>
      </c>
    </row>
    <row r="309" spans="1:12" x14ac:dyDescent="0.25">
      <c r="A309" s="81"/>
      <c r="B309" s="180"/>
      <c r="C309" s="46" t="s">
        <v>474</v>
      </c>
      <c r="D309" s="47"/>
      <c r="E309" s="1"/>
      <c r="F309" s="34" t="s">
        <v>335</v>
      </c>
      <c r="G309" s="17">
        <v>4703796</v>
      </c>
      <c r="H309" s="18">
        <v>4461653</v>
      </c>
      <c r="I309" s="17">
        <v>4260886</v>
      </c>
      <c r="J309" s="105">
        <f t="shared" si="24"/>
        <v>95.500165521612729</v>
      </c>
      <c r="K309" s="105">
        <f t="shared" si="25"/>
        <v>0.51364857248908857</v>
      </c>
      <c r="L309" s="77">
        <f t="shared" si="26"/>
        <v>-200767</v>
      </c>
    </row>
    <row r="310" spans="1:12" ht="25.5" x14ac:dyDescent="0.25">
      <c r="A310" s="81"/>
      <c r="B310" s="180"/>
      <c r="C310" s="46" t="s">
        <v>474</v>
      </c>
      <c r="D310" s="47"/>
      <c r="E310" s="1"/>
      <c r="F310" s="16" t="s">
        <v>323</v>
      </c>
      <c r="G310" s="17">
        <v>0</v>
      </c>
      <c r="H310" s="18">
        <v>3200</v>
      </c>
      <c r="I310" s="17">
        <v>3200</v>
      </c>
      <c r="J310" s="105">
        <f t="shared" si="24"/>
        <v>100</v>
      </c>
      <c r="K310" s="105">
        <f t="shared" si="25"/>
        <v>3.8575907263538225E-4</v>
      </c>
      <c r="L310" s="77">
        <f t="shared" si="26"/>
        <v>0</v>
      </c>
    </row>
    <row r="311" spans="1:12" ht="25.5" x14ac:dyDescent="0.25">
      <c r="A311" s="81"/>
      <c r="B311" s="180"/>
      <c r="C311" s="46" t="s">
        <v>474</v>
      </c>
      <c r="D311" s="47"/>
      <c r="E311" s="1"/>
      <c r="F311" s="16" t="s">
        <v>336</v>
      </c>
      <c r="G311" s="17">
        <v>70000</v>
      </c>
      <c r="H311" s="18">
        <v>70000</v>
      </c>
      <c r="I311" s="17">
        <v>30871</v>
      </c>
      <c r="J311" s="105">
        <f t="shared" si="24"/>
        <v>44.101428571428571</v>
      </c>
      <c r="K311" s="105">
        <f t="shared" si="25"/>
        <v>3.7214901035396517E-3</v>
      </c>
      <c r="L311" s="77">
        <f t="shared" si="26"/>
        <v>-39129</v>
      </c>
    </row>
    <row r="312" spans="1:12" ht="15" customHeight="1" x14ac:dyDescent="0.25">
      <c r="A312" s="81"/>
      <c r="B312" s="178" t="s">
        <v>57</v>
      </c>
      <c r="C312" s="179"/>
      <c r="D312" s="179"/>
      <c r="E312" s="179"/>
      <c r="F312" s="179"/>
      <c r="G312" s="63">
        <v>2742240</v>
      </c>
      <c r="H312" s="64">
        <v>2675799</v>
      </c>
      <c r="I312" s="63">
        <v>2610371</v>
      </c>
      <c r="J312" s="108">
        <f t="shared" si="24"/>
        <v>97.554823811504534</v>
      </c>
      <c r="K312" s="108">
        <f t="shared" si="25"/>
        <v>0.3146794675607173</v>
      </c>
      <c r="L312" s="80">
        <f t="shared" si="26"/>
        <v>-65428</v>
      </c>
    </row>
    <row r="313" spans="1:12" ht="30" customHeight="1" x14ac:dyDescent="0.25">
      <c r="A313" s="130"/>
      <c r="B313" s="161"/>
      <c r="C313" s="97" t="s">
        <v>474</v>
      </c>
      <c r="D313" s="90"/>
      <c r="E313" s="159"/>
      <c r="F313" s="32" t="s">
        <v>323</v>
      </c>
      <c r="G313" s="91">
        <v>0</v>
      </c>
      <c r="H313" s="92">
        <v>1500</v>
      </c>
      <c r="I313" s="91">
        <v>1500</v>
      </c>
      <c r="J313" s="110">
        <f t="shared" si="24"/>
        <v>100</v>
      </c>
      <c r="K313" s="110">
        <f t="shared" si="25"/>
        <v>1.8082456529783543E-4</v>
      </c>
      <c r="L313" s="93">
        <f t="shared" si="26"/>
        <v>0</v>
      </c>
    </row>
    <row r="314" spans="1:12" ht="25.5" x14ac:dyDescent="0.25">
      <c r="A314" s="81"/>
      <c r="B314" s="129"/>
      <c r="C314" s="137" t="s">
        <v>474</v>
      </c>
      <c r="D314" s="138"/>
      <c r="E314" s="1"/>
      <c r="F314" s="139" t="s">
        <v>337</v>
      </c>
      <c r="G314" s="140">
        <v>2692240</v>
      </c>
      <c r="H314" s="141">
        <v>2674299</v>
      </c>
      <c r="I314" s="140">
        <v>2608871</v>
      </c>
      <c r="J314" s="142">
        <f t="shared" ref="J314:J359" si="27">I314/H314*100</f>
        <v>97.553452325263549</v>
      </c>
      <c r="K314" s="142">
        <f t="shared" ref="K314:K321" si="28">I314/$I$6*100</f>
        <v>0.31449864299541946</v>
      </c>
      <c r="L314" s="143">
        <f t="shared" ref="L314:L359" si="29">+I314-H314</f>
        <v>-65428</v>
      </c>
    </row>
    <row r="315" spans="1:12" ht="24" x14ac:dyDescent="0.25">
      <c r="A315" s="81"/>
      <c r="B315" s="134"/>
      <c r="C315" s="46" t="s">
        <v>475</v>
      </c>
      <c r="D315" s="47"/>
      <c r="E315" s="1"/>
      <c r="F315" s="16" t="s">
        <v>119</v>
      </c>
      <c r="G315" s="17">
        <v>50000</v>
      </c>
      <c r="H315" s="35">
        <v>0</v>
      </c>
      <c r="I315" s="36">
        <v>0</v>
      </c>
      <c r="J315" s="109">
        <v>0</v>
      </c>
      <c r="K315" s="109">
        <f t="shared" si="28"/>
        <v>0</v>
      </c>
      <c r="L315" s="82">
        <f t="shared" si="29"/>
        <v>0</v>
      </c>
    </row>
    <row r="316" spans="1:12" ht="15" customHeight="1" x14ac:dyDescent="0.25">
      <c r="A316" s="81"/>
      <c r="B316" s="178" t="s">
        <v>58</v>
      </c>
      <c r="C316" s="179"/>
      <c r="D316" s="179"/>
      <c r="E316" s="179"/>
      <c r="F316" s="179"/>
      <c r="G316" s="63">
        <v>755734</v>
      </c>
      <c r="H316" s="64">
        <v>827503</v>
      </c>
      <c r="I316" s="63">
        <v>771926</v>
      </c>
      <c r="J316" s="108">
        <f t="shared" si="27"/>
        <v>93.283770572432971</v>
      </c>
      <c r="K316" s="108">
        <f t="shared" si="28"/>
        <v>9.3055455594731287E-2</v>
      </c>
      <c r="L316" s="80">
        <f t="shared" si="29"/>
        <v>-55577</v>
      </c>
    </row>
    <row r="317" spans="1:12" ht="41.25" customHeight="1" x14ac:dyDescent="0.25">
      <c r="A317" s="81"/>
      <c r="B317" s="133"/>
      <c r="C317" s="46" t="s">
        <v>474</v>
      </c>
      <c r="D317" s="47" t="s">
        <v>469</v>
      </c>
      <c r="E317" s="1"/>
      <c r="F317" s="16" t="s">
        <v>338</v>
      </c>
      <c r="G317" s="17">
        <v>0</v>
      </c>
      <c r="H317" s="18">
        <v>59727</v>
      </c>
      <c r="I317" s="17">
        <v>57581</v>
      </c>
      <c r="J317" s="105">
        <f t="shared" si="27"/>
        <v>96.406985115609359</v>
      </c>
      <c r="K317" s="105">
        <f t="shared" si="28"/>
        <v>6.9413728629431079E-3</v>
      </c>
      <c r="L317" s="77">
        <f t="shared" si="29"/>
        <v>-2146</v>
      </c>
    </row>
    <row r="318" spans="1:12" ht="25.5" x14ac:dyDescent="0.25">
      <c r="A318" s="81"/>
      <c r="B318" s="129"/>
      <c r="C318" s="97" t="s">
        <v>474</v>
      </c>
      <c r="D318" s="90" t="s">
        <v>469</v>
      </c>
      <c r="E318" s="136"/>
      <c r="F318" s="98" t="s">
        <v>339</v>
      </c>
      <c r="G318" s="91">
        <v>0</v>
      </c>
      <c r="H318" s="92">
        <v>145590</v>
      </c>
      <c r="I318" s="91">
        <v>131442</v>
      </c>
      <c r="J318" s="110">
        <f t="shared" si="27"/>
        <v>90.282299608489595</v>
      </c>
      <c r="K318" s="110">
        <f t="shared" si="28"/>
        <v>1.5845295007918724E-2</v>
      </c>
      <c r="L318" s="93">
        <f t="shared" si="29"/>
        <v>-14148</v>
      </c>
    </row>
    <row r="319" spans="1:12" ht="25.5" x14ac:dyDescent="0.25">
      <c r="A319" s="81"/>
      <c r="B319" s="129"/>
      <c r="C319" s="137" t="s">
        <v>474</v>
      </c>
      <c r="D319" s="138"/>
      <c r="E319" s="1"/>
      <c r="F319" s="139" t="s">
        <v>340</v>
      </c>
      <c r="G319" s="140">
        <v>0</v>
      </c>
      <c r="H319" s="141">
        <v>73960</v>
      </c>
      <c r="I319" s="140">
        <v>39548</v>
      </c>
      <c r="J319" s="142">
        <f t="shared" si="27"/>
        <v>53.472147106544078</v>
      </c>
      <c r="K319" s="142">
        <f t="shared" si="28"/>
        <v>4.7674999389325312E-3</v>
      </c>
      <c r="L319" s="143">
        <f t="shared" si="29"/>
        <v>-34412</v>
      </c>
    </row>
    <row r="320" spans="1:12" x14ac:dyDescent="0.25">
      <c r="A320" s="81" t="s">
        <v>0</v>
      </c>
      <c r="B320" s="2"/>
      <c r="C320" s="46" t="s">
        <v>474</v>
      </c>
      <c r="D320" s="47"/>
      <c r="E320" s="1"/>
      <c r="F320" s="16" t="s">
        <v>341</v>
      </c>
      <c r="G320" s="17">
        <v>122859</v>
      </c>
      <c r="H320" s="18">
        <v>24525</v>
      </c>
      <c r="I320" s="17">
        <v>24465</v>
      </c>
      <c r="J320" s="105">
        <f t="shared" si="27"/>
        <v>99.75535168195718</v>
      </c>
      <c r="K320" s="105">
        <f t="shared" si="28"/>
        <v>2.9492486600076959E-3</v>
      </c>
      <c r="L320" s="77">
        <f t="shared" si="29"/>
        <v>-60</v>
      </c>
    </row>
    <row r="321" spans="1:12" x14ac:dyDescent="0.25">
      <c r="A321" s="81"/>
      <c r="B321" s="2"/>
      <c r="C321" s="46" t="s">
        <v>474</v>
      </c>
      <c r="D321" s="47"/>
      <c r="E321" s="1"/>
      <c r="F321" s="16" t="s">
        <v>309</v>
      </c>
      <c r="G321" s="17">
        <v>0</v>
      </c>
      <c r="H321" s="18">
        <v>1700</v>
      </c>
      <c r="I321" s="17">
        <v>981</v>
      </c>
      <c r="J321" s="105">
        <f t="shared" si="27"/>
        <v>57.705882352941174</v>
      </c>
      <c r="K321" s="105">
        <f t="shared" si="28"/>
        <v>1.1825926570478437E-4</v>
      </c>
      <c r="L321" s="77">
        <f t="shared" si="29"/>
        <v>-719</v>
      </c>
    </row>
    <row r="322" spans="1:12" x14ac:dyDescent="0.25">
      <c r="A322" s="81"/>
      <c r="B322" s="2"/>
      <c r="C322" s="46" t="s">
        <v>474</v>
      </c>
      <c r="D322" s="47"/>
      <c r="E322" s="1"/>
      <c r="F322" s="16" t="s">
        <v>342</v>
      </c>
      <c r="G322" s="17">
        <v>47600</v>
      </c>
      <c r="H322" s="35">
        <v>0</v>
      </c>
      <c r="I322" s="36">
        <v>0</v>
      </c>
      <c r="J322" s="109">
        <v>0</v>
      </c>
      <c r="K322" s="109">
        <f t="shared" ref="K322" si="30">I322/$I$6*100</f>
        <v>0</v>
      </c>
      <c r="L322" s="82">
        <f t="shared" ref="L322" si="31">+I322-H322</f>
        <v>0</v>
      </c>
    </row>
    <row r="323" spans="1:12" x14ac:dyDescent="0.25">
      <c r="A323" s="81"/>
      <c r="B323" s="2"/>
      <c r="C323" s="46" t="s">
        <v>474</v>
      </c>
      <c r="D323" s="47"/>
      <c r="E323" s="1"/>
      <c r="F323" s="16" t="s">
        <v>343</v>
      </c>
      <c r="G323" s="17">
        <v>30000</v>
      </c>
      <c r="H323" s="18">
        <v>30000</v>
      </c>
      <c r="I323" s="17">
        <v>27580</v>
      </c>
      <c r="J323" s="105">
        <f t="shared" si="27"/>
        <v>91.933333333333337</v>
      </c>
      <c r="K323" s="105">
        <f>I323/$I$6*100</f>
        <v>3.3247610072762012E-3</v>
      </c>
      <c r="L323" s="77">
        <f t="shared" si="29"/>
        <v>-2420</v>
      </c>
    </row>
    <row r="324" spans="1:12" ht="38.25" x14ac:dyDescent="0.25">
      <c r="A324" s="81"/>
      <c r="B324" s="2"/>
      <c r="C324" s="46" t="s">
        <v>474</v>
      </c>
      <c r="D324" s="47"/>
      <c r="E324" s="1"/>
      <c r="F324" s="16" t="s">
        <v>344</v>
      </c>
      <c r="G324" s="17">
        <v>55000</v>
      </c>
      <c r="H324" s="18">
        <v>50000</v>
      </c>
      <c r="I324" s="17">
        <v>50000</v>
      </c>
      <c r="J324" s="105">
        <f t="shared" si="27"/>
        <v>100</v>
      </c>
      <c r="K324" s="105">
        <f>I324/$I$6*100</f>
        <v>6.0274855099278482E-3</v>
      </c>
      <c r="L324" s="77">
        <f t="shared" si="29"/>
        <v>0</v>
      </c>
    </row>
    <row r="325" spans="1:12" ht="25.5" x14ac:dyDescent="0.25">
      <c r="A325" s="81"/>
      <c r="B325" s="2"/>
      <c r="C325" s="46" t="s">
        <v>474</v>
      </c>
      <c r="D325" s="47"/>
      <c r="E325" s="1"/>
      <c r="F325" s="16" t="s">
        <v>345</v>
      </c>
      <c r="G325" s="17">
        <v>28000</v>
      </c>
      <c r="H325" s="18">
        <v>27820</v>
      </c>
      <c r="I325" s="17">
        <v>27799</v>
      </c>
      <c r="J325" s="105">
        <f t="shared" si="27"/>
        <v>99.924514737598841</v>
      </c>
      <c r="K325" s="105">
        <f>I325/$I$6*100</f>
        <v>3.351161393809685E-3</v>
      </c>
      <c r="L325" s="77">
        <f t="shared" si="29"/>
        <v>-21</v>
      </c>
    </row>
    <row r="326" spans="1:12" ht="38.25" x14ac:dyDescent="0.25">
      <c r="A326" s="81"/>
      <c r="B326" s="2"/>
      <c r="C326" s="46" t="s">
        <v>474</v>
      </c>
      <c r="D326" s="47"/>
      <c r="E326" s="1"/>
      <c r="F326" s="16" t="s">
        <v>346</v>
      </c>
      <c r="G326" s="17">
        <v>447643</v>
      </c>
      <c r="H326" s="18">
        <v>414181</v>
      </c>
      <c r="I326" s="17">
        <v>412530</v>
      </c>
      <c r="J326" s="105">
        <f t="shared" si="27"/>
        <v>99.601382004485956</v>
      </c>
      <c r="K326" s="105">
        <f>I326/$I$6*100</f>
        <v>4.97303719482107E-2</v>
      </c>
      <c r="L326" s="77">
        <f t="shared" si="29"/>
        <v>-1651</v>
      </c>
    </row>
    <row r="327" spans="1:12" ht="31.5" customHeight="1" x14ac:dyDescent="0.25">
      <c r="A327" s="29"/>
      <c r="B327" s="33"/>
      <c r="C327" s="46" t="s">
        <v>474</v>
      </c>
      <c r="D327" s="47"/>
      <c r="E327" s="1"/>
      <c r="F327" s="16" t="s">
        <v>476</v>
      </c>
      <c r="G327" s="17">
        <v>24632</v>
      </c>
      <c r="H327" s="35">
        <v>0</v>
      </c>
      <c r="I327" s="36">
        <v>0</v>
      </c>
      <c r="J327" s="109">
        <v>0</v>
      </c>
      <c r="K327" s="109">
        <f t="shared" ref="K327" si="32">I327/$I$6*100</f>
        <v>0</v>
      </c>
      <c r="L327" s="82">
        <f t="shared" ref="L327" si="33">+I327-H327</f>
        <v>0</v>
      </c>
    </row>
    <row r="328" spans="1:12" ht="18.75" customHeight="1" thickBot="1" x14ac:dyDescent="0.3">
      <c r="A328" s="176" t="s">
        <v>59</v>
      </c>
      <c r="B328" s="177"/>
      <c r="C328" s="177"/>
      <c r="D328" s="177"/>
      <c r="E328" s="177"/>
      <c r="F328" s="177"/>
      <c r="G328" s="59">
        <v>3585853</v>
      </c>
      <c r="H328" s="60">
        <v>2405621</v>
      </c>
      <c r="I328" s="59">
        <v>2358094</v>
      </c>
      <c r="J328" s="106">
        <f t="shared" si="27"/>
        <v>98.024335504221156</v>
      </c>
      <c r="K328" s="106">
        <f t="shared" ref="K328:K359" si="34">I328/$I$6*100</f>
        <v>0.28426754832095597</v>
      </c>
      <c r="L328" s="78">
        <f t="shared" si="29"/>
        <v>-47527</v>
      </c>
    </row>
    <row r="329" spans="1:12" ht="15" customHeight="1" x14ac:dyDescent="0.25">
      <c r="A329" s="181" t="s">
        <v>0</v>
      </c>
      <c r="B329" s="195" t="s">
        <v>60</v>
      </c>
      <c r="C329" s="196"/>
      <c r="D329" s="196"/>
      <c r="E329" s="196"/>
      <c r="F329" s="196"/>
      <c r="G329" s="61">
        <v>3585853</v>
      </c>
      <c r="H329" s="62">
        <v>2405621</v>
      </c>
      <c r="I329" s="61">
        <v>2358094</v>
      </c>
      <c r="J329" s="107">
        <f t="shared" si="27"/>
        <v>98.024335504221156</v>
      </c>
      <c r="K329" s="107">
        <f t="shared" si="34"/>
        <v>0.28426754832095597</v>
      </c>
      <c r="L329" s="79">
        <f t="shared" si="29"/>
        <v>-47527</v>
      </c>
    </row>
    <row r="330" spans="1:12" ht="25.5" x14ac:dyDescent="0.25">
      <c r="A330" s="181"/>
      <c r="B330" s="180"/>
      <c r="C330" s="46" t="s">
        <v>474</v>
      </c>
      <c r="D330" s="47"/>
      <c r="E330" s="1"/>
      <c r="F330" s="16" t="s">
        <v>347</v>
      </c>
      <c r="G330" s="17">
        <v>0</v>
      </c>
      <c r="H330" s="18">
        <v>50000</v>
      </c>
      <c r="I330" s="17">
        <v>50000</v>
      </c>
      <c r="J330" s="105">
        <f t="shared" si="27"/>
        <v>100</v>
      </c>
      <c r="K330" s="105">
        <f t="shared" si="34"/>
        <v>6.0274855099278482E-3</v>
      </c>
      <c r="L330" s="77">
        <f t="shared" si="29"/>
        <v>0</v>
      </c>
    </row>
    <row r="331" spans="1:12" x14ac:dyDescent="0.25">
      <c r="A331" s="181"/>
      <c r="B331" s="180"/>
      <c r="C331" s="46" t="s">
        <v>474</v>
      </c>
      <c r="D331" s="47"/>
      <c r="E331" s="1"/>
      <c r="F331" s="16" t="s">
        <v>348</v>
      </c>
      <c r="G331" s="17">
        <v>500000</v>
      </c>
      <c r="H331" s="18">
        <v>567781</v>
      </c>
      <c r="I331" s="17">
        <v>520255</v>
      </c>
      <c r="J331" s="105">
        <f t="shared" si="27"/>
        <v>91.629519127973637</v>
      </c>
      <c r="K331" s="105">
        <f t="shared" si="34"/>
        <v>6.2716589479350243E-2</v>
      </c>
      <c r="L331" s="77">
        <f t="shared" si="29"/>
        <v>-47526</v>
      </c>
    </row>
    <row r="332" spans="1:12" ht="25.5" x14ac:dyDescent="0.25">
      <c r="A332" s="181"/>
      <c r="B332" s="180"/>
      <c r="C332" s="46" t="s">
        <v>475</v>
      </c>
      <c r="D332" s="47" t="s">
        <v>469</v>
      </c>
      <c r="E332" s="1"/>
      <c r="F332" s="16" t="s">
        <v>349</v>
      </c>
      <c r="G332" s="17">
        <v>3085853</v>
      </c>
      <c r="H332" s="18">
        <v>1771235</v>
      </c>
      <c r="I332" s="17">
        <v>1771234</v>
      </c>
      <c r="J332" s="105">
        <f t="shared" si="27"/>
        <v>99.999943542217721</v>
      </c>
      <c r="K332" s="105">
        <f t="shared" si="34"/>
        <v>0.21352174539383084</v>
      </c>
      <c r="L332" s="77">
        <f t="shared" si="29"/>
        <v>-1</v>
      </c>
    </row>
    <row r="333" spans="1:12" ht="25.5" x14ac:dyDescent="0.25">
      <c r="A333" s="181"/>
      <c r="B333" s="180"/>
      <c r="C333" s="46" t="s">
        <v>475</v>
      </c>
      <c r="D333" s="47" t="s">
        <v>469</v>
      </c>
      <c r="E333" s="1"/>
      <c r="F333" s="16" t="s">
        <v>350</v>
      </c>
      <c r="G333" s="17">
        <v>0</v>
      </c>
      <c r="H333" s="18">
        <v>16605</v>
      </c>
      <c r="I333" s="17">
        <v>16605</v>
      </c>
      <c r="J333" s="105">
        <f t="shared" si="27"/>
        <v>100</v>
      </c>
      <c r="K333" s="105">
        <f t="shared" si="34"/>
        <v>2.0017279378470383E-3</v>
      </c>
      <c r="L333" s="77">
        <f t="shared" si="29"/>
        <v>0</v>
      </c>
    </row>
    <row r="334" spans="1:12" ht="18.75" customHeight="1" thickBot="1" x14ac:dyDescent="0.3">
      <c r="A334" s="176" t="s">
        <v>61</v>
      </c>
      <c r="B334" s="177"/>
      <c r="C334" s="177"/>
      <c r="D334" s="177"/>
      <c r="E334" s="177"/>
      <c r="F334" s="177"/>
      <c r="G334" s="59">
        <v>44909817</v>
      </c>
      <c r="H334" s="60">
        <v>33965305</v>
      </c>
      <c r="I334" s="60">
        <v>31803905</v>
      </c>
      <c r="J334" s="106">
        <f t="shared" si="27"/>
        <v>93.636447545517399</v>
      </c>
      <c r="K334" s="106">
        <f t="shared" si="34"/>
        <v>3.833951530932437</v>
      </c>
      <c r="L334" s="78">
        <f t="shared" si="29"/>
        <v>-2161400</v>
      </c>
    </row>
    <row r="335" spans="1:12" ht="15" customHeight="1" x14ac:dyDescent="0.25">
      <c r="A335" s="181" t="s">
        <v>0</v>
      </c>
      <c r="B335" s="195" t="s">
        <v>62</v>
      </c>
      <c r="C335" s="196"/>
      <c r="D335" s="196"/>
      <c r="E335" s="196"/>
      <c r="F335" s="196"/>
      <c r="G335" s="61">
        <v>37157688</v>
      </c>
      <c r="H335" s="62">
        <v>13961630</v>
      </c>
      <c r="I335" s="61">
        <v>13956259</v>
      </c>
      <c r="J335" s="107">
        <f t="shared" si="27"/>
        <v>99.961530279773925</v>
      </c>
      <c r="K335" s="107">
        <f t="shared" si="34"/>
        <v>1.6824229779060025</v>
      </c>
      <c r="L335" s="79">
        <f t="shared" si="29"/>
        <v>-5371</v>
      </c>
    </row>
    <row r="336" spans="1:12" ht="29.25" customHeight="1" x14ac:dyDescent="0.25">
      <c r="A336" s="181"/>
      <c r="B336" s="180"/>
      <c r="C336" s="46" t="s">
        <v>475</v>
      </c>
      <c r="D336" s="47"/>
      <c r="E336" s="1"/>
      <c r="F336" s="16" t="s">
        <v>351</v>
      </c>
      <c r="G336" s="17">
        <v>200000</v>
      </c>
      <c r="H336" s="18">
        <v>98736</v>
      </c>
      <c r="I336" s="17">
        <v>98736</v>
      </c>
      <c r="J336" s="105">
        <f t="shared" si="27"/>
        <v>100</v>
      </c>
      <c r="K336" s="105">
        <f t="shared" si="34"/>
        <v>1.1902596186164719E-2</v>
      </c>
      <c r="L336" s="77">
        <f t="shared" si="29"/>
        <v>0</v>
      </c>
    </row>
    <row r="337" spans="1:12" ht="27.75" customHeight="1" x14ac:dyDescent="0.25">
      <c r="A337" s="181"/>
      <c r="B337" s="180"/>
      <c r="C337" s="46" t="s">
        <v>475</v>
      </c>
      <c r="D337" s="47"/>
      <c r="E337" s="1"/>
      <c r="F337" s="16" t="s">
        <v>352</v>
      </c>
      <c r="G337" s="17">
        <v>10000000</v>
      </c>
      <c r="H337" s="18">
        <v>10547500</v>
      </c>
      <c r="I337" s="17">
        <v>10542128</v>
      </c>
      <c r="J337" s="105">
        <f t="shared" si="27"/>
        <v>99.949068499644468</v>
      </c>
      <c r="K337" s="105">
        <f t="shared" si="34"/>
        <v>1.270850475276093</v>
      </c>
      <c r="L337" s="77">
        <f t="shared" si="29"/>
        <v>-5372</v>
      </c>
    </row>
    <row r="338" spans="1:12" ht="25.5" x14ac:dyDescent="0.25">
      <c r="A338" s="181"/>
      <c r="B338" s="180"/>
      <c r="C338" s="46" t="s">
        <v>475</v>
      </c>
      <c r="D338" s="47" t="s">
        <v>469</v>
      </c>
      <c r="E338" s="1"/>
      <c r="F338" s="16" t="s">
        <v>353</v>
      </c>
      <c r="G338" s="17">
        <v>1849557</v>
      </c>
      <c r="H338" s="18">
        <v>1849557</v>
      </c>
      <c r="I338" s="17">
        <v>1849557</v>
      </c>
      <c r="J338" s="105">
        <f t="shared" si="27"/>
        <v>100</v>
      </c>
      <c r="K338" s="105">
        <f t="shared" si="34"/>
        <v>0.22296356034571238</v>
      </c>
      <c r="L338" s="77">
        <f t="shared" si="29"/>
        <v>0</v>
      </c>
    </row>
    <row r="339" spans="1:12" ht="54" customHeight="1" x14ac:dyDescent="0.25">
      <c r="A339" s="181"/>
      <c r="B339" s="180"/>
      <c r="C339" s="46" t="s">
        <v>475</v>
      </c>
      <c r="D339" s="47" t="s">
        <v>469</v>
      </c>
      <c r="E339" s="1"/>
      <c r="F339" s="16" t="s">
        <v>354</v>
      </c>
      <c r="G339" s="17">
        <v>915631</v>
      </c>
      <c r="H339" s="18">
        <v>915631</v>
      </c>
      <c r="I339" s="17">
        <v>915631</v>
      </c>
      <c r="J339" s="105">
        <f t="shared" si="27"/>
        <v>100</v>
      </c>
      <c r="K339" s="105">
        <f t="shared" si="34"/>
        <v>0.1103790516988149</v>
      </c>
      <c r="L339" s="77">
        <f t="shared" si="29"/>
        <v>0</v>
      </c>
    </row>
    <row r="340" spans="1:12" ht="38.25" x14ac:dyDescent="0.25">
      <c r="A340" s="181"/>
      <c r="B340" s="180"/>
      <c r="C340" s="46" t="s">
        <v>475</v>
      </c>
      <c r="D340" s="47" t="s">
        <v>469</v>
      </c>
      <c r="E340" s="1"/>
      <c r="F340" s="16" t="s">
        <v>355</v>
      </c>
      <c r="G340" s="17">
        <v>24192500</v>
      </c>
      <c r="H340" s="18">
        <v>550206</v>
      </c>
      <c r="I340" s="17">
        <v>550206</v>
      </c>
      <c r="J340" s="105">
        <f t="shared" si="27"/>
        <v>100</v>
      </c>
      <c r="K340" s="105">
        <f t="shared" si="34"/>
        <v>6.6327173849507232E-2</v>
      </c>
      <c r="L340" s="77">
        <f t="shared" si="29"/>
        <v>0</v>
      </c>
    </row>
    <row r="341" spans="1:12" ht="15" customHeight="1" x14ac:dyDescent="0.25">
      <c r="A341" s="181"/>
      <c r="B341" s="178" t="s">
        <v>63</v>
      </c>
      <c r="C341" s="179"/>
      <c r="D341" s="179"/>
      <c r="E341" s="179"/>
      <c r="F341" s="179"/>
      <c r="G341" s="63">
        <v>150000</v>
      </c>
      <c r="H341" s="64">
        <v>136900</v>
      </c>
      <c r="I341" s="63">
        <v>136900</v>
      </c>
      <c r="J341" s="108">
        <f t="shared" si="27"/>
        <v>100</v>
      </c>
      <c r="K341" s="108">
        <f t="shared" si="34"/>
        <v>1.6503255326182447E-2</v>
      </c>
      <c r="L341" s="80">
        <f t="shared" si="29"/>
        <v>0</v>
      </c>
    </row>
    <row r="342" spans="1:12" ht="25.5" x14ac:dyDescent="0.25">
      <c r="A342" s="181"/>
      <c r="B342" s="1"/>
      <c r="C342" s="46" t="s">
        <v>475</v>
      </c>
      <c r="D342" s="47"/>
      <c r="E342" s="1"/>
      <c r="F342" s="16" t="s">
        <v>352</v>
      </c>
      <c r="G342" s="17">
        <v>150000</v>
      </c>
      <c r="H342" s="18">
        <v>136900</v>
      </c>
      <c r="I342" s="17">
        <v>136900</v>
      </c>
      <c r="J342" s="105">
        <f t="shared" si="27"/>
        <v>100</v>
      </c>
      <c r="K342" s="105">
        <f t="shared" si="34"/>
        <v>1.6503255326182447E-2</v>
      </c>
      <c r="L342" s="77">
        <f t="shared" si="29"/>
        <v>0</v>
      </c>
    </row>
    <row r="343" spans="1:12" ht="15" customHeight="1" x14ac:dyDescent="0.25">
      <c r="A343" s="181"/>
      <c r="B343" s="178" t="s">
        <v>64</v>
      </c>
      <c r="C343" s="179"/>
      <c r="D343" s="179"/>
      <c r="E343" s="179"/>
      <c r="F343" s="179"/>
      <c r="G343" s="63">
        <v>210000</v>
      </c>
      <c r="H343" s="64">
        <v>210000</v>
      </c>
      <c r="I343" s="63">
        <v>210000</v>
      </c>
      <c r="J343" s="108">
        <f t="shared" si="27"/>
        <v>100</v>
      </c>
      <c r="K343" s="108">
        <f t="shared" si="34"/>
        <v>2.5315439141696958E-2</v>
      </c>
      <c r="L343" s="80">
        <f t="shared" si="29"/>
        <v>0</v>
      </c>
    </row>
    <row r="344" spans="1:12" ht="25.5" x14ac:dyDescent="0.25">
      <c r="A344" s="181"/>
      <c r="B344" s="1"/>
      <c r="C344" s="46" t="s">
        <v>475</v>
      </c>
      <c r="D344" s="47"/>
      <c r="E344" s="1"/>
      <c r="F344" s="16" t="s">
        <v>352</v>
      </c>
      <c r="G344" s="17">
        <v>210000</v>
      </c>
      <c r="H344" s="18">
        <v>210000</v>
      </c>
      <c r="I344" s="17">
        <v>210000</v>
      </c>
      <c r="J344" s="105">
        <f t="shared" si="27"/>
        <v>100</v>
      </c>
      <c r="K344" s="105">
        <f t="shared" si="34"/>
        <v>2.5315439141696958E-2</v>
      </c>
      <c r="L344" s="77">
        <f t="shared" si="29"/>
        <v>0</v>
      </c>
    </row>
    <row r="345" spans="1:12" ht="15" customHeight="1" x14ac:dyDescent="0.25">
      <c r="A345" s="181"/>
      <c r="B345" s="178" t="s">
        <v>65</v>
      </c>
      <c r="C345" s="179"/>
      <c r="D345" s="179"/>
      <c r="E345" s="179"/>
      <c r="F345" s="179"/>
      <c r="G345" s="63">
        <v>0</v>
      </c>
      <c r="H345" s="64">
        <v>1097</v>
      </c>
      <c r="I345" s="63">
        <v>1092</v>
      </c>
      <c r="J345" s="108">
        <f t="shared" si="27"/>
        <v>99.544211485870562</v>
      </c>
      <c r="K345" s="108">
        <f t="shared" si="34"/>
        <v>1.3164028353682418E-4</v>
      </c>
      <c r="L345" s="80">
        <f t="shared" si="29"/>
        <v>-5</v>
      </c>
    </row>
    <row r="346" spans="1:12" x14ac:dyDescent="0.25">
      <c r="A346" s="181"/>
      <c r="B346" s="1"/>
      <c r="C346" s="46" t="s">
        <v>474</v>
      </c>
      <c r="D346" s="47"/>
      <c r="E346" s="1"/>
      <c r="F346" s="16" t="s">
        <v>356</v>
      </c>
      <c r="G346" s="17">
        <v>0</v>
      </c>
      <c r="H346" s="18">
        <v>1097</v>
      </c>
      <c r="I346" s="17">
        <v>1092</v>
      </c>
      <c r="J346" s="105">
        <f t="shared" si="27"/>
        <v>99.544211485870562</v>
      </c>
      <c r="K346" s="105">
        <f t="shared" si="34"/>
        <v>1.3164028353682418E-4</v>
      </c>
      <c r="L346" s="77">
        <f t="shared" si="29"/>
        <v>-5</v>
      </c>
    </row>
    <row r="347" spans="1:12" ht="15" customHeight="1" x14ac:dyDescent="0.25">
      <c r="A347" s="181"/>
      <c r="B347" s="178" t="s">
        <v>66</v>
      </c>
      <c r="C347" s="179"/>
      <c r="D347" s="179"/>
      <c r="E347" s="179"/>
      <c r="F347" s="179"/>
      <c r="G347" s="63">
        <v>0</v>
      </c>
      <c r="H347" s="64">
        <v>84000</v>
      </c>
      <c r="I347" s="63">
        <v>84000</v>
      </c>
      <c r="J347" s="108">
        <f t="shared" si="27"/>
        <v>100</v>
      </c>
      <c r="K347" s="108">
        <f t="shared" si="34"/>
        <v>1.0126175656678785E-2</v>
      </c>
      <c r="L347" s="80">
        <f t="shared" si="29"/>
        <v>0</v>
      </c>
    </row>
    <row r="348" spans="1:12" ht="25.5" x14ac:dyDescent="0.25">
      <c r="A348" s="181"/>
      <c r="B348" s="1"/>
      <c r="C348" s="46" t="s">
        <v>475</v>
      </c>
      <c r="D348" s="47"/>
      <c r="E348" s="1"/>
      <c r="F348" s="16" t="s">
        <v>352</v>
      </c>
      <c r="G348" s="17">
        <v>0</v>
      </c>
      <c r="H348" s="18">
        <v>84000</v>
      </c>
      <c r="I348" s="17">
        <v>84000</v>
      </c>
      <c r="J348" s="105">
        <f t="shared" si="27"/>
        <v>100</v>
      </c>
      <c r="K348" s="105">
        <f t="shared" si="34"/>
        <v>1.0126175656678785E-2</v>
      </c>
      <c r="L348" s="77">
        <f t="shared" si="29"/>
        <v>0</v>
      </c>
    </row>
    <row r="349" spans="1:12" ht="15" customHeight="1" x14ac:dyDescent="0.25">
      <c r="A349" s="181"/>
      <c r="B349" s="178" t="s">
        <v>67</v>
      </c>
      <c r="C349" s="179"/>
      <c r="D349" s="179"/>
      <c r="E349" s="179"/>
      <c r="F349" s="179"/>
      <c r="G349" s="63">
        <v>5500000</v>
      </c>
      <c r="H349" s="64">
        <v>5440000</v>
      </c>
      <c r="I349" s="63">
        <v>5412457</v>
      </c>
      <c r="J349" s="108">
        <f t="shared" si="27"/>
        <v>99.493694852941175</v>
      </c>
      <c r="K349" s="108">
        <f t="shared" si="34"/>
        <v>0.652470122812151</v>
      </c>
      <c r="L349" s="80">
        <f t="shared" si="29"/>
        <v>-27543</v>
      </c>
    </row>
    <row r="350" spans="1:12" x14ac:dyDescent="0.25">
      <c r="A350" s="181"/>
      <c r="B350" s="1"/>
      <c r="C350" s="46" t="s">
        <v>474</v>
      </c>
      <c r="D350" s="47"/>
      <c r="E350" s="1"/>
      <c r="F350" s="16" t="s">
        <v>357</v>
      </c>
      <c r="G350" s="17">
        <v>5500000</v>
      </c>
      <c r="H350" s="18">
        <v>5440000</v>
      </c>
      <c r="I350" s="17">
        <v>5412457</v>
      </c>
      <c r="J350" s="105">
        <f t="shared" si="27"/>
        <v>99.493694852941175</v>
      </c>
      <c r="K350" s="105">
        <f t="shared" si="34"/>
        <v>0.652470122812151</v>
      </c>
      <c r="L350" s="77">
        <f t="shared" si="29"/>
        <v>-27543</v>
      </c>
    </row>
    <row r="351" spans="1:12" ht="15" customHeight="1" x14ac:dyDescent="0.25">
      <c r="A351" s="181"/>
      <c r="B351" s="178" t="s">
        <v>68</v>
      </c>
      <c r="C351" s="179"/>
      <c r="D351" s="179"/>
      <c r="E351" s="179"/>
      <c r="F351" s="179"/>
      <c r="G351" s="63">
        <v>700000</v>
      </c>
      <c r="H351" s="64">
        <v>823600</v>
      </c>
      <c r="I351" s="63">
        <v>813007</v>
      </c>
      <c r="J351" s="108">
        <f t="shared" si="27"/>
        <v>98.713817387081107</v>
      </c>
      <c r="K351" s="108">
        <f t="shared" si="34"/>
        <v>9.8007758239398196E-2</v>
      </c>
      <c r="L351" s="80">
        <f t="shared" si="29"/>
        <v>-10593</v>
      </c>
    </row>
    <row r="352" spans="1:12" ht="12" customHeight="1" x14ac:dyDescent="0.25">
      <c r="A352" s="181"/>
      <c r="B352" s="180"/>
      <c r="C352" s="46" t="s">
        <v>474</v>
      </c>
      <c r="D352" s="47"/>
      <c r="E352" s="1"/>
      <c r="F352" s="16" t="s">
        <v>358</v>
      </c>
      <c r="G352" s="17">
        <v>500000</v>
      </c>
      <c r="H352" s="18">
        <v>660000</v>
      </c>
      <c r="I352" s="17">
        <v>649407</v>
      </c>
      <c r="J352" s="105">
        <f t="shared" si="27"/>
        <v>98.394999999999996</v>
      </c>
      <c r="K352" s="105">
        <f t="shared" si="34"/>
        <v>7.8285825650914284E-2</v>
      </c>
      <c r="L352" s="77">
        <f t="shared" si="29"/>
        <v>-10593</v>
      </c>
    </row>
    <row r="353" spans="1:12" x14ac:dyDescent="0.25">
      <c r="A353" s="181"/>
      <c r="B353" s="180"/>
      <c r="C353" s="46" t="s">
        <v>474</v>
      </c>
      <c r="D353" s="47"/>
      <c r="E353" s="1"/>
      <c r="F353" s="16" t="s">
        <v>359</v>
      </c>
      <c r="G353" s="17">
        <v>200000</v>
      </c>
      <c r="H353" s="18">
        <v>16000</v>
      </c>
      <c r="I353" s="17">
        <v>16000</v>
      </c>
      <c r="J353" s="105">
        <f t="shared" si="27"/>
        <v>100</v>
      </c>
      <c r="K353" s="105">
        <f t="shared" si="34"/>
        <v>1.9287953631769114E-3</v>
      </c>
      <c r="L353" s="77">
        <f t="shared" si="29"/>
        <v>0</v>
      </c>
    </row>
    <row r="354" spans="1:12" ht="25.5" x14ac:dyDescent="0.25">
      <c r="A354" s="181"/>
      <c r="B354" s="180"/>
      <c r="C354" s="46" t="s">
        <v>475</v>
      </c>
      <c r="D354" s="47"/>
      <c r="E354" s="1"/>
      <c r="F354" s="16" t="s">
        <v>352</v>
      </c>
      <c r="G354" s="17">
        <v>0</v>
      </c>
      <c r="H354" s="18">
        <v>147600</v>
      </c>
      <c r="I354" s="17">
        <v>147600</v>
      </c>
      <c r="J354" s="105">
        <f t="shared" si="27"/>
        <v>100</v>
      </c>
      <c r="K354" s="105">
        <f t="shared" si="34"/>
        <v>1.7793137225307006E-2</v>
      </c>
      <c r="L354" s="77">
        <f t="shared" si="29"/>
        <v>0</v>
      </c>
    </row>
    <row r="355" spans="1:12" ht="15" customHeight="1" x14ac:dyDescent="0.25">
      <c r="A355" s="81" t="s">
        <v>0</v>
      </c>
      <c r="B355" s="178" t="s">
        <v>69</v>
      </c>
      <c r="C355" s="179"/>
      <c r="D355" s="179"/>
      <c r="E355" s="179"/>
      <c r="F355" s="179"/>
      <c r="G355" s="63">
        <v>50000</v>
      </c>
      <c r="H355" s="64">
        <v>54900</v>
      </c>
      <c r="I355" s="63">
        <v>54900</v>
      </c>
      <c r="J355" s="108">
        <f t="shared" si="27"/>
        <v>100</v>
      </c>
      <c r="K355" s="108">
        <f t="shared" si="34"/>
        <v>6.618179089900777E-3</v>
      </c>
      <c r="L355" s="80">
        <f t="shared" si="29"/>
        <v>0</v>
      </c>
    </row>
    <row r="356" spans="1:12" ht="25.5" x14ac:dyDescent="0.25">
      <c r="A356" s="81"/>
      <c r="B356" s="180"/>
      <c r="C356" s="46" t="s">
        <v>474</v>
      </c>
      <c r="D356" s="47"/>
      <c r="E356" s="1"/>
      <c r="F356" s="16" t="s">
        <v>358</v>
      </c>
      <c r="G356" s="17">
        <v>50000</v>
      </c>
      <c r="H356" s="18">
        <v>50000</v>
      </c>
      <c r="I356" s="17">
        <v>50000</v>
      </c>
      <c r="J356" s="105">
        <f t="shared" si="27"/>
        <v>100</v>
      </c>
      <c r="K356" s="105">
        <f t="shared" si="34"/>
        <v>6.0274855099278482E-3</v>
      </c>
      <c r="L356" s="77">
        <f t="shared" si="29"/>
        <v>0</v>
      </c>
    </row>
    <row r="357" spans="1:12" ht="25.5" x14ac:dyDescent="0.25">
      <c r="A357" s="81"/>
      <c r="B357" s="180"/>
      <c r="C357" s="46" t="s">
        <v>475</v>
      </c>
      <c r="D357" s="47"/>
      <c r="E357" s="1"/>
      <c r="F357" s="16" t="s">
        <v>352</v>
      </c>
      <c r="G357" s="17">
        <v>0</v>
      </c>
      <c r="H357" s="18">
        <v>4900</v>
      </c>
      <c r="I357" s="17">
        <v>4900</v>
      </c>
      <c r="J357" s="105">
        <f t="shared" si="27"/>
        <v>100</v>
      </c>
      <c r="K357" s="105">
        <f t="shared" si="34"/>
        <v>5.9069357997292916E-4</v>
      </c>
      <c r="L357" s="77">
        <f t="shared" si="29"/>
        <v>0</v>
      </c>
    </row>
    <row r="358" spans="1:12" ht="15" customHeight="1" x14ac:dyDescent="0.25">
      <c r="A358" s="81"/>
      <c r="B358" s="178" t="s">
        <v>70</v>
      </c>
      <c r="C358" s="179"/>
      <c r="D358" s="179"/>
      <c r="E358" s="179"/>
      <c r="F358" s="179"/>
      <c r="G358" s="63">
        <v>30000</v>
      </c>
      <c r="H358" s="64">
        <v>80000</v>
      </c>
      <c r="I358" s="63">
        <v>79826</v>
      </c>
      <c r="J358" s="108">
        <f t="shared" si="27"/>
        <v>99.782499999999999</v>
      </c>
      <c r="K358" s="108">
        <f t="shared" si="34"/>
        <v>9.6230011663100083E-3</v>
      </c>
      <c r="L358" s="80">
        <f t="shared" si="29"/>
        <v>-174</v>
      </c>
    </row>
    <row r="359" spans="1:12" ht="17.25" customHeight="1" x14ac:dyDescent="0.25">
      <c r="A359" s="81"/>
      <c r="B359" s="1"/>
      <c r="C359" s="46" t="s">
        <v>474</v>
      </c>
      <c r="D359" s="47"/>
      <c r="E359" s="1"/>
      <c r="F359" s="16" t="s">
        <v>360</v>
      </c>
      <c r="G359" s="17">
        <v>30000</v>
      </c>
      <c r="H359" s="18">
        <v>80000</v>
      </c>
      <c r="I359" s="17">
        <v>79826</v>
      </c>
      <c r="J359" s="105">
        <f t="shared" si="27"/>
        <v>99.782499999999999</v>
      </c>
      <c r="K359" s="105">
        <f t="shared" si="34"/>
        <v>9.6230011663100083E-3</v>
      </c>
      <c r="L359" s="77">
        <f t="shared" si="29"/>
        <v>-174</v>
      </c>
    </row>
    <row r="360" spans="1:12" ht="15" customHeight="1" x14ac:dyDescent="0.25">
      <c r="A360" s="81"/>
      <c r="B360" s="178" t="s">
        <v>71</v>
      </c>
      <c r="C360" s="179"/>
      <c r="D360" s="179"/>
      <c r="E360" s="179"/>
      <c r="F360" s="179"/>
      <c r="G360" s="63">
        <v>987000</v>
      </c>
      <c r="H360" s="64">
        <v>716912</v>
      </c>
      <c r="I360" s="63">
        <v>662804</v>
      </c>
      <c r="J360" s="108">
        <f t="shared" ref="J360:J409" si="35">I360/H360*100</f>
        <v>92.452630169393174</v>
      </c>
      <c r="K360" s="108">
        <f t="shared" ref="K360:K391" si="36">I360/$I$6*100</f>
        <v>7.9900830118444344E-2</v>
      </c>
      <c r="L360" s="80">
        <f t="shared" ref="L360:L409" si="37">+I360-H360</f>
        <v>-54108</v>
      </c>
    </row>
    <row r="361" spans="1:12" ht="17.25" customHeight="1" x14ac:dyDescent="0.25">
      <c r="A361" s="81"/>
      <c r="B361" s="203"/>
      <c r="C361" s="46" t="s">
        <v>474</v>
      </c>
      <c r="D361" s="47"/>
      <c r="E361" s="1"/>
      <c r="F361" s="16" t="s">
        <v>360</v>
      </c>
      <c r="G361" s="17">
        <v>887000</v>
      </c>
      <c r="H361" s="18">
        <v>661950</v>
      </c>
      <c r="I361" s="17">
        <v>607842</v>
      </c>
      <c r="J361" s="105">
        <f t="shared" si="35"/>
        <v>91.825968728755953</v>
      </c>
      <c r="K361" s="105">
        <f t="shared" si="36"/>
        <v>7.327517694651127E-2</v>
      </c>
      <c r="L361" s="77">
        <f t="shared" si="37"/>
        <v>-54108</v>
      </c>
    </row>
    <row r="362" spans="1:12" ht="17.25" customHeight="1" x14ac:dyDescent="0.25">
      <c r="A362" s="81"/>
      <c r="B362" s="203"/>
      <c r="C362" s="46" t="s">
        <v>475</v>
      </c>
      <c r="D362" s="47"/>
      <c r="E362" s="1"/>
      <c r="F362" s="16" t="s">
        <v>360</v>
      </c>
      <c r="G362" s="17">
        <v>100000</v>
      </c>
      <c r="H362" s="35">
        <v>0</v>
      </c>
      <c r="I362" s="36">
        <v>0</v>
      </c>
      <c r="J362" s="37">
        <v>0</v>
      </c>
      <c r="K362" s="37">
        <f t="shared" si="36"/>
        <v>0</v>
      </c>
      <c r="L362" s="82">
        <f t="shared" si="37"/>
        <v>0</v>
      </c>
    </row>
    <row r="363" spans="1:12" ht="38.25" x14ac:dyDescent="0.25">
      <c r="A363" s="130"/>
      <c r="B363" s="204"/>
      <c r="C363" s="46" t="s">
        <v>475</v>
      </c>
      <c r="D363" s="47"/>
      <c r="E363" s="1"/>
      <c r="F363" s="16" t="s">
        <v>361</v>
      </c>
      <c r="G363" s="17">
        <v>0</v>
      </c>
      <c r="H363" s="18">
        <v>54962</v>
      </c>
      <c r="I363" s="17">
        <v>54962</v>
      </c>
      <c r="J363" s="105">
        <f t="shared" si="35"/>
        <v>100</v>
      </c>
      <c r="K363" s="105">
        <f t="shared" si="36"/>
        <v>6.6256531719330871E-3</v>
      </c>
      <c r="L363" s="77">
        <f t="shared" si="37"/>
        <v>0</v>
      </c>
    </row>
    <row r="364" spans="1:12" ht="29.25" customHeight="1" x14ac:dyDescent="0.25">
      <c r="A364" s="81"/>
      <c r="B364" s="195" t="s">
        <v>72</v>
      </c>
      <c r="C364" s="179"/>
      <c r="D364" s="179"/>
      <c r="E364" s="179"/>
      <c r="F364" s="179"/>
      <c r="G364" s="63">
        <v>14129</v>
      </c>
      <c r="H364" s="64">
        <v>18254</v>
      </c>
      <c r="I364" s="63">
        <v>15865</v>
      </c>
      <c r="J364" s="108">
        <f t="shared" si="35"/>
        <v>86.912457543552108</v>
      </c>
      <c r="K364" s="108">
        <f t="shared" si="36"/>
        <v>1.912521152300106E-3</v>
      </c>
      <c r="L364" s="80">
        <f t="shared" si="37"/>
        <v>-2389</v>
      </c>
    </row>
    <row r="365" spans="1:12" ht="42.75" customHeight="1" x14ac:dyDescent="0.25">
      <c r="A365" s="81"/>
      <c r="B365" s="1"/>
      <c r="C365" s="46" t="s">
        <v>474</v>
      </c>
      <c r="D365" s="47"/>
      <c r="E365" s="1"/>
      <c r="F365" s="16" t="s">
        <v>362</v>
      </c>
      <c r="G365" s="17">
        <v>14129</v>
      </c>
      <c r="H365" s="18">
        <v>18254</v>
      </c>
      <c r="I365" s="17">
        <v>15865</v>
      </c>
      <c r="J365" s="105">
        <f t="shared" si="35"/>
        <v>86.912457543552108</v>
      </c>
      <c r="K365" s="105">
        <f t="shared" si="36"/>
        <v>1.912521152300106E-3</v>
      </c>
      <c r="L365" s="77">
        <f t="shared" si="37"/>
        <v>-2389</v>
      </c>
    </row>
    <row r="366" spans="1:12" ht="15" customHeight="1" x14ac:dyDescent="0.25">
      <c r="A366" s="81"/>
      <c r="B366" s="178" t="s">
        <v>73</v>
      </c>
      <c r="C366" s="179"/>
      <c r="D366" s="179"/>
      <c r="E366" s="179"/>
      <c r="F366" s="179"/>
      <c r="G366" s="63">
        <v>111000</v>
      </c>
      <c r="H366" s="64">
        <v>12438012</v>
      </c>
      <c r="I366" s="64">
        <v>10376795</v>
      </c>
      <c r="J366" s="108">
        <f t="shared" si="35"/>
        <v>83.428083201720654</v>
      </c>
      <c r="K366" s="108">
        <f t="shared" si="36"/>
        <v>1.2509196300398349</v>
      </c>
      <c r="L366" s="80">
        <f t="shared" si="37"/>
        <v>-2061217</v>
      </c>
    </row>
    <row r="367" spans="1:12" ht="12" customHeight="1" x14ac:dyDescent="0.25">
      <c r="A367" s="81"/>
      <c r="B367" s="180"/>
      <c r="C367" s="46" t="s">
        <v>474</v>
      </c>
      <c r="D367" s="47"/>
      <c r="E367" s="1"/>
      <c r="F367" s="16" t="s">
        <v>363</v>
      </c>
      <c r="G367" s="17">
        <v>60000</v>
      </c>
      <c r="H367" s="18">
        <v>60000</v>
      </c>
      <c r="I367" s="17">
        <v>59999</v>
      </c>
      <c r="J367" s="105">
        <f t="shared" si="35"/>
        <v>99.998333333333335</v>
      </c>
      <c r="K367" s="105">
        <f t="shared" si="36"/>
        <v>7.2328620622032188E-3</v>
      </c>
      <c r="L367" s="77">
        <f t="shared" si="37"/>
        <v>-1</v>
      </c>
    </row>
    <row r="368" spans="1:12" x14ac:dyDescent="0.25">
      <c r="A368" s="81"/>
      <c r="B368" s="180"/>
      <c r="C368" s="46" t="s">
        <v>474</v>
      </c>
      <c r="D368" s="47"/>
      <c r="E368" s="1"/>
      <c r="F368" s="16" t="s">
        <v>364</v>
      </c>
      <c r="G368" s="17">
        <v>50000</v>
      </c>
      <c r="H368" s="18">
        <v>73920</v>
      </c>
      <c r="I368" s="17">
        <v>68185</v>
      </c>
      <c r="J368" s="105">
        <f t="shared" si="35"/>
        <v>92.24161255411255</v>
      </c>
      <c r="K368" s="105">
        <f t="shared" si="36"/>
        <v>8.2196819898886064E-3</v>
      </c>
      <c r="L368" s="77">
        <f t="shared" si="37"/>
        <v>-5735</v>
      </c>
    </row>
    <row r="369" spans="1:12" ht="25.5" x14ac:dyDescent="0.25">
      <c r="A369" s="81" t="s">
        <v>0</v>
      </c>
      <c r="B369" s="129"/>
      <c r="C369" s="97" t="s">
        <v>474</v>
      </c>
      <c r="D369" s="90"/>
      <c r="E369" s="136"/>
      <c r="F369" s="98" t="s">
        <v>365</v>
      </c>
      <c r="G369" s="91">
        <v>1000</v>
      </c>
      <c r="H369" s="92">
        <v>1000</v>
      </c>
      <c r="I369" s="91">
        <v>0</v>
      </c>
      <c r="J369" s="110">
        <f t="shared" si="35"/>
        <v>0</v>
      </c>
      <c r="K369" s="110">
        <f t="shared" si="36"/>
        <v>0</v>
      </c>
      <c r="L369" s="93">
        <f t="shared" si="37"/>
        <v>-1000</v>
      </c>
    </row>
    <row r="370" spans="1:12" ht="51" x14ac:dyDescent="0.25">
      <c r="A370" s="81"/>
      <c r="B370" s="129"/>
      <c r="C370" s="137" t="s">
        <v>475</v>
      </c>
      <c r="D370" s="138" t="s">
        <v>469</v>
      </c>
      <c r="E370" s="1"/>
      <c r="F370" s="139" t="s">
        <v>354</v>
      </c>
      <c r="G370" s="140">
        <v>0</v>
      </c>
      <c r="H370" s="141">
        <v>3882194</v>
      </c>
      <c r="I370" s="140">
        <v>3882194</v>
      </c>
      <c r="J370" s="142">
        <f t="shared" si="35"/>
        <v>100</v>
      </c>
      <c r="K370" s="142">
        <f t="shared" si="36"/>
        <v>0.46799736163457667</v>
      </c>
      <c r="L370" s="143">
        <f t="shared" si="37"/>
        <v>0</v>
      </c>
    </row>
    <row r="371" spans="1:12" ht="24" x14ac:dyDescent="0.25">
      <c r="A371" s="181"/>
      <c r="B371" s="180"/>
      <c r="C371" s="46" t="s">
        <v>475</v>
      </c>
      <c r="D371" s="47"/>
      <c r="E371" s="1"/>
      <c r="F371" s="16" t="s">
        <v>366</v>
      </c>
      <c r="G371" s="17">
        <v>0</v>
      </c>
      <c r="H371" s="18">
        <v>8420898</v>
      </c>
      <c r="I371" s="17">
        <v>6366417</v>
      </c>
      <c r="J371" s="105">
        <f t="shared" si="35"/>
        <v>75.602590127561214</v>
      </c>
      <c r="K371" s="105">
        <f t="shared" si="36"/>
        <v>0.7674697243531664</v>
      </c>
      <c r="L371" s="77">
        <f t="shared" si="37"/>
        <v>-2054481</v>
      </c>
    </row>
    <row r="372" spans="1:12" ht="18.75" customHeight="1" thickBot="1" x14ac:dyDescent="0.3">
      <c r="A372" s="176" t="s">
        <v>74</v>
      </c>
      <c r="B372" s="177"/>
      <c r="C372" s="177"/>
      <c r="D372" s="177"/>
      <c r="E372" s="177"/>
      <c r="F372" s="177"/>
      <c r="G372" s="59">
        <v>1795032</v>
      </c>
      <c r="H372" s="60">
        <v>1249548</v>
      </c>
      <c r="I372" s="59">
        <v>1237847</v>
      </c>
      <c r="J372" s="106">
        <f t="shared" si="35"/>
        <v>99.063581391030993</v>
      </c>
      <c r="K372" s="106">
        <f t="shared" si="36"/>
        <v>0.14922209712015314</v>
      </c>
      <c r="L372" s="78">
        <f t="shared" si="37"/>
        <v>-11701</v>
      </c>
    </row>
    <row r="373" spans="1:12" ht="15" customHeight="1" x14ac:dyDescent="0.25">
      <c r="A373" s="181" t="s">
        <v>0</v>
      </c>
      <c r="B373" s="195" t="s">
        <v>75</v>
      </c>
      <c r="C373" s="196"/>
      <c r="D373" s="196"/>
      <c r="E373" s="196"/>
      <c r="F373" s="196"/>
      <c r="G373" s="61">
        <v>145000</v>
      </c>
      <c r="H373" s="62">
        <v>160000</v>
      </c>
      <c r="I373" s="61">
        <v>159876</v>
      </c>
      <c r="J373" s="107">
        <f t="shared" si="35"/>
        <v>99.922499999999999</v>
      </c>
      <c r="K373" s="107">
        <f t="shared" si="36"/>
        <v>1.9273005467704492E-2</v>
      </c>
      <c r="L373" s="79">
        <f t="shared" si="37"/>
        <v>-124</v>
      </c>
    </row>
    <row r="374" spans="1:12" x14ac:dyDescent="0.25">
      <c r="A374" s="181"/>
      <c r="B374" s="1"/>
      <c r="C374" s="46" t="s">
        <v>474</v>
      </c>
      <c r="D374" s="47"/>
      <c r="E374" s="1"/>
      <c r="F374" s="16" t="s">
        <v>367</v>
      </c>
      <c r="G374" s="17">
        <v>145000</v>
      </c>
      <c r="H374" s="18">
        <v>160000</v>
      </c>
      <c r="I374" s="17">
        <v>159876</v>
      </c>
      <c r="J374" s="105">
        <f t="shared" si="35"/>
        <v>99.922499999999999</v>
      </c>
      <c r="K374" s="105">
        <f t="shared" si="36"/>
        <v>1.9273005467704492E-2</v>
      </c>
      <c r="L374" s="77">
        <f t="shared" si="37"/>
        <v>-124</v>
      </c>
    </row>
    <row r="375" spans="1:12" ht="30" customHeight="1" x14ac:dyDescent="0.25">
      <c r="A375" s="181"/>
      <c r="B375" s="178" t="s">
        <v>76</v>
      </c>
      <c r="C375" s="179"/>
      <c r="D375" s="179"/>
      <c r="E375" s="179"/>
      <c r="F375" s="179"/>
      <c r="G375" s="63">
        <v>0</v>
      </c>
      <c r="H375" s="64">
        <v>1314</v>
      </c>
      <c r="I375" s="63">
        <v>1312</v>
      </c>
      <c r="J375" s="108">
        <f t="shared" si="35"/>
        <v>99.847792998477928</v>
      </c>
      <c r="K375" s="108">
        <f t="shared" si="36"/>
        <v>1.5816121978050673E-4</v>
      </c>
      <c r="L375" s="80">
        <f t="shared" si="37"/>
        <v>-2</v>
      </c>
    </row>
    <row r="376" spans="1:12" ht="16.5" customHeight="1" x14ac:dyDescent="0.25">
      <c r="A376" s="181"/>
      <c r="B376" s="1"/>
      <c r="C376" s="46" t="s">
        <v>474</v>
      </c>
      <c r="D376" s="47"/>
      <c r="E376" s="1"/>
      <c r="F376" s="16" t="s">
        <v>185</v>
      </c>
      <c r="G376" s="17">
        <v>0</v>
      </c>
      <c r="H376" s="18">
        <v>1314</v>
      </c>
      <c r="I376" s="17">
        <v>1312</v>
      </c>
      <c r="J376" s="105">
        <f t="shared" si="35"/>
        <v>99.847792998477928</v>
      </c>
      <c r="K376" s="105">
        <f t="shared" si="36"/>
        <v>1.5816121978050673E-4</v>
      </c>
      <c r="L376" s="77">
        <f t="shared" si="37"/>
        <v>-2</v>
      </c>
    </row>
    <row r="377" spans="1:12" ht="15" customHeight="1" x14ac:dyDescent="0.25">
      <c r="A377" s="181"/>
      <c r="B377" s="178" t="s">
        <v>77</v>
      </c>
      <c r="C377" s="179"/>
      <c r="D377" s="179"/>
      <c r="E377" s="179"/>
      <c r="F377" s="179"/>
      <c r="G377" s="63">
        <v>1088349</v>
      </c>
      <c r="H377" s="64">
        <v>1088234</v>
      </c>
      <c r="I377" s="63">
        <v>1076659</v>
      </c>
      <c r="J377" s="108">
        <f t="shared" si="35"/>
        <v>98.93635008647037</v>
      </c>
      <c r="K377" s="108">
        <f t="shared" si="36"/>
        <v>0.12979093043266812</v>
      </c>
      <c r="L377" s="80">
        <f t="shared" si="37"/>
        <v>-11575</v>
      </c>
    </row>
    <row r="378" spans="1:12" x14ac:dyDescent="0.25">
      <c r="A378" s="181"/>
      <c r="B378" s="180"/>
      <c r="C378" s="46" t="s">
        <v>474</v>
      </c>
      <c r="D378" s="47"/>
      <c r="E378" s="1"/>
      <c r="F378" s="16" t="s">
        <v>368</v>
      </c>
      <c r="G378" s="17">
        <v>50000</v>
      </c>
      <c r="H378" s="18">
        <v>123000</v>
      </c>
      <c r="I378" s="17">
        <v>121865</v>
      </c>
      <c r="J378" s="105">
        <f t="shared" si="35"/>
        <v>99.077235772357724</v>
      </c>
      <c r="K378" s="105">
        <f t="shared" si="36"/>
        <v>1.4690790433347143E-2</v>
      </c>
      <c r="L378" s="77">
        <f t="shared" si="37"/>
        <v>-1135</v>
      </c>
    </row>
    <row r="379" spans="1:12" x14ac:dyDescent="0.25">
      <c r="A379" s="181"/>
      <c r="B379" s="180"/>
      <c r="C379" s="46" t="s">
        <v>474</v>
      </c>
      <c r="D379" s="47"/>
      <c r="E379" s="1"/>
      <c r="F379" s="16" t="s">
        <v>369</v>
      </c>
      <c r="G379" s="17">
        <v>1038349</v>
      </c>
      <c r="H379" s="18">
        <v>965234</v>
      </c>
      <c r="I379" s="17">
        <v>954794</v>
      </c>
      <c r="J379" s="105">
        <f t="shared" si="35"/>
        <v>98.918396989745489</v>
      </c>
      <c r="K379" s="105">
        <f t="shared" si="36"/>
        <v>0.11510013999932101</v>
      </c>
      <c r="L379" s="77">
        <f t="shared" si="37"/>
        <v>-10440</v>
      </c>
    </row>
    <row r="380" spans="1:12" ht="15" customHeight="1" x14ac:dyDescent="0.25">
      <c r="A380" s="181"/>
      <c r="B380" s="178" t="s">
        <v>78</v>
      </c>
      <c r="C380" s="179"/>
      <c r="D380" s="179"/>
      <c r="E380" s="179"/>
      <c r="F380" s="179"/>
      <c r="G380" s="63">
        <v>561683</v>
      </c>
      <c r="H380" s="69">
        <v>0</v>
      </c>
      <c r="I380" s="70">
        <v>0</v>
      </c>
      <c r="J380" s="65">
        <v>0</v>
      </c>
      <c r="K380" s="65">
        <f t="shared" si="36"/>
        <v>0</v>
      </c>
      <c r="L380" s="83">
        <f t="shared" si="37"/>
        <v>0</v>
      </c>
    </row>
    <row r="381" spans="1:12" x14ac:dyDescent="0.25">
      <c r="A381" s="181"/>
      <c r="B381" s="1"/>
      <c r="C381" s="46" t="s">
        <v>474</v>
      </c>
      <c r="D381" s="47"/>
      <c r="E381" s="1"/>
      <c r="F381" s="16" t="s">
        <v>370</v>
      </c>
      <c r="G381" s="17">
        <v>561683</v>
      </c>
      <c r="H381" s="35">
        <v>0</v>
      </c>
      <c r="I381" s="36">
        <v>0</v>
      </c>
      <c r="J381" s="37">
        <v>0</v>
      </c>
      <c r="K381" s="37">
        <f t="shared" si="36"/>
        <v>0</v>
      </c>
      <c r="L381" s="82">
        <f t="shared" si="37"/>
        <v>0</v>
      </c>
    </row>
    <row r="382" spans="1:12" ht="18.75" customHeight="1" thickBot="1" x14ac:dyDescent="0.3">
      <c r="A382" s="176" t="s">
        <v>79</v>
      </c>
      <c r="B382" s="177"/>
      <c r="C382" s="177"/>
      <c r="D382" s="177"/>
      <c r="E382" s="177"/>
      <c r="F382" s="177"/>
      <c r="G382" s="59">
        <v>42462379</v>
      </c>
      <c r="H382" s="60">
        <v>43806438</v>
      </c>
      <c r="I382" s="59">
        <v>41227480</v>
      </c>
      <c r="J382" s="106">
        <f t="shared" si="35"/>
        <v>94.112833369378265</v>
      </c>
      <c r="K382" s="106">
        <f t="shared" si="36"/>
        <v>4.9699607662168033</v>
      </c>
      <c r="L382" s="78">
        <f t="shared" si="37"/>
        <v>-2578958</v>
      </c>
    </row>
    <row r="383" spans="1:12" ht="15" customHeight="1" x14ac:dyDescent="0.25">
      <c r="A383" s="181" t="s">
        <v>0</v>
      </c>
      <c r="B383" s="195" t="s">
        <v>80</v>
      </c>
      <c r="C383" s="196"/>
      <c r="D383" s="196"/>
      <c r="E383" s="196"/>
      <c r="F383" s="196"/>
      <c r="G383" s="61">
        <v>802804</v>
      </c>
      <c r="H383" s="62">
        <v>802804</v>
      </c>
      <c r="I383" s="61">
        <v>799804</v>
      </c>
      <c r="J383" s="107">
        <f t="shared" si="35"/>
        <v>99.626309784206356</v>
      </c>
      <c r="K383" s="107">
        <f t="shared" si="36"/>
        <v>9.6416140415646653E-2</v>
      </c>
      <c r="L383" s="79">
        <f t="shared" si="37"/>
        <v>-3000</v>
      </c>
    </row>
    <row r="384" spans="1:12" ht="25.5" x14ac:dyDescent="0.25">
      <c r="A384" s="181"/>
      <c r="B384" s="1"/>
      <c r="C384" s="46" t="s">
        <v>474</v>
      </c>
      <c r="D384" s="47"/>
      <c r="E384" s="1"/>
      <c r="F384" s="16" t="s">
        <v>371</v>
      </c>
      <c r="G384" s="17">
        <v>802804</v>
      </c>
      <c r="H384" s="18">
        <v>802804</v>
      </c>
      <c r="I384" s="17">
        <v>799804</v>
      </c>
      <c r="J384" s="105">
        <f t="shared" si="35"/>
        <v>99.626309784206356</v>
      </c>
      <c r="K384" s="105">
        <f t="shared" si="36"/>
        <v>9.6416140415646653E-2</v>
      </c>
      <c r="L384" s="77">
        <f t="shared" si="37"/>
        <v>-3000</v>
      </c>
    </row>
    <row r="385" spans="1:12" ht="15" customHeight="1" x14ac:dyDescent="0.25">
      <c r="A385" s="181"/>
      <c r="B385" s="178" t="s">
        <v>81</v>
      </c>
      <c r="C385" s="179"/>
      <c r="D385" s="179"/>
      <c r="E385" s="179"/>
      <c r="F385" s="179"/>
      <c r="G385" s="63">
        <v>1275955</v>
      </c>
      <c r="H385" s="64">
        <v>1275955</v>
      </c>
      <c r="I385" s="63">
        <v>1213588</v>
      </c>
      <c r="J385" s="108">
        <f t="shared" si="35"/>
        <v>95.112131697434464</v>
      </c>
      <c r="K385" s="108">
        <f t="shared" si="36"/>
        <v>0.14629768170044632</v>
      </c>
      <c r="L385" s="80">
        <f t="shared" si="37"/>
        <v>-62367</v>
      </c>
    </row>
    <row r="386" spans="1:12" ht="25.5" x14ac:dyDescent="0.25">
      <c r="A386" s="181"/>
      <c r="B386" s="1"/>
      <c r="C386" s="46" t="s">
        <v>474</v>
      </c>
      <c r="D386" s="47"/>
      <c r="E386" s="1"/>
      <c r="F386" s="16" t="s">
        <v>372</v>
      </c>
      <c r="G386" s="17">
        <v>1275955</v>
      </c>
      <c r="H386" s="18">
        <v>1275955</v>
      </c>
      <c r="I386" s="17">
        <v>1213588</v>
      </c>
      <c r="J386" s="105">
        <f t="shared" si="35"/>
        <v>95.112131697434464</v>
      </c>
      <c r="K386" s="105">
        <f t="shared" si="36"/>
        <v>0.14629768170044632</v>
      </c>
      <c r="L386" s="77">
        <f t="shared" si="37"/>
        <v>-62367</v>
      </c>
    </row>
    <row r="387" spans="1:12" ht="15" customHeight="1" x14ac:dyDescent="0.25">
      <c r="A387" s="181"/>
      <c r="B387" s="178" t="s">
        <v>82</v>
      </c>
      <c r="C387" s="179"/>
      <c r="D387" s="179"/>
      <c r="E387" s="179"/>
      <c r="F387" s="179"/>
      <c r="G387" s="63">
        <v>17624909</v>
      </c>
      <c r="H387" s="64">
        <v>18367272</v>
      </c>
      <c r="I387" s="63">
        <v>17472515</v>
      </c>
      <c r="J387" s="108">
        <f t="shared" si="35"/>
        <v>95.128525346605642</v>
      </c>
      <c r="K387" s="108">
        <f t="shared" si="36"/>
        <v>2.1063066196899394</v>
      </c>
      <c r="L387" s="80">
        <f t="shared" si="37"/>
        <v>-894757</v>
      </c>
    </row>
    <row r="388" spans="1:12" x14ac:dyDescent="0.25">
      <c r="A388" s="181"/>
      <c r="B388" s="1"/>
      <c r="C388" s="46" t="s">
        <v>474</v>
      </c>
      <c r="D388" s="47" t="s">
        <v>469</v>
      </c>
      <c r="E388" s="1"/>
      <c r="F388" s="34" t="s">
        <v>373</v>
      </c>
      <c r="G388" s="17">
        <v>9788882</v>
      </c>
      <c r="H388" s="18">
        <v>10488282</v>
      </c>
      <c r="I388" s="17">
        <v>9915447</v>
      </c>
      <c r="J388" s="105">
        <f t="shared" si="35"/>
        <v>94.538333351448784</v>
      </c>
      <c r="K388" s="105">
        <f t="shared" si="36"/>
        <v>1.195304262339151</v>
      </c>
      <c r="L388" s="77">
        <f t="shared" si="37"/>
        <v>-572835</v>
      </c>
    </row>
    <row r="389" spans="1:12" ht="25.5" x14ac:dyDescent="0.25">
      <c r="A389" s="81" t="s">
        <v>0</v>
      </c>
      <c r="B389" s="2"/>
      <c r="C389" s="46" t="s">
        <v>474</v>
      </c>
      <c r="D389" s="47" t="s">
        <v>469</v>
      </c>
      <c r="E389" s="1"/>
      <c r="F389" s="16" t="s">
        <v>374</v>
      </c>
      <c r="G389" s="17">
        <v>957000</v>
      </c>
      <c r="H389" s="18">
        <v>957000</v>
      </c>
      <c r="I389" s="17">
        <v>917419</v>
      </c>
      <c r="J389" s="105">
        <f t="shared" si="35"/>
        <v>95.864054336468129</v>
      </c>
      <c r="K389" s="105">
        <f t="shared" si="36"/>
        <v>0.11059459458064992</v>
      </c>
      <c r="L389" s="77">
        <f t="shared" si="37"/>
        <v>-39581</v>
      </c>
    </row>
    <row r="390" spans="1:12" ht="25.5" x14ac:dyDescent="0.25">
      <c r="A390" s="81"/>
      <c r="B390" s="2"/>
      <c r="C390" s="46" t="s">
        <v>474</v>
      </c>
      <c r="D390" s="47"/>
      <c r="E390" s="1"/>
      <c r="F390" s="16" t="s">
        <v>375</v>
      </c>
      <c r="G390" s="17">
        <v>6826086</v>
      </c>
      <c r="H390" s="18">
        <v>6826086</v>
      </c>
      <c r="I390" s="17">
        <v>6549185</v>
      </c>
      <c r="J390" s="105">
        <f t="shared" si="35"/>
        <v>95.943487966603413</v>
      </c>
      <c r="K390" s="105">
        <f t="shared" si="36"/>
        <v>0.78950235378673628</v>
      </c>
      <c r="L390" s="77">
        <f t="shared" si="37"/>
        <v>-276901</v>
      </c>
    </row>
    <row r="391" spans="1:12" x14ac:dyDescent="0.25">
      <c r="A391" s="81"/>
      <c r="B391" s="2"/>
      <c r="C391" s="46" t="s">
        <v>474</v>
      </c>
      <c r="D391" s="47"/>
      <c r="E391" s="1"/>
      <c r="F391" s="16" t="s">
        <v>156</v>
      </c>
      <c r="G391" s="17">
        <v>0</v>
      </c>
      <c r="H391" s="18">
        <v>22963</v>
      </c>
      <c r="I391" s="17">
        <v>22962</v>
      </c>
      <c r="J391" s="105">
        <f t="shared" si="35"/>
        <v>99.99564516831424</v>
      </c>
      <c r="K391" s="105">
        <f t="shared" si="36"/>
        <v>2.7680624455792648E-3</v>
      </c>
      <c r="L391" s="77">
        <f t="shared" si="37"/>
        <v>-1</v>
      </c>
    </row>
    <row r="392" spans="1:12" ht="25.5" x14ac:dyDescent="0.25">
      <c r="A392" s="181"/>
      <c r="B392" s="180"/>
      <c r="C392" s="46" t="s">
        <v>475</v>
      </c>
      <c r="D392" s="47" t="s">
        <v>469</v>
      </c>
      <c r="E392" s="1"/>
      <c r="F392" s="16" t="s">
        <v>376</v>
      </c>
      <c r="G392" s="17">
        <v>52941</v>
      </c>
      <c r="H392" s="18">
        <v>72941</v>
      </c>
      <c r="I392" s="17">
        <v>67502</v>
      </c>
      <c r="J392" s="105">
        <f t="shared" si="35"/>
        <v>92.543288411181635</v>
      </c>
      <c r="K392" s="105">
        <f t="shared" ref="K392:K421" si="38">I392/$I$6*100</f>
        <v>8.1373465378229912E-3</v>
      </c>
      <c r="L392" s="77">
        <f t="shared" si="37"/>
        <v>-5439</v>
      </c>
    </row>
    <row r="393" spans="1:12" ht="15" customHeight="1" x14ac:dyDescent="0.25">
      <c r="A393" s="181" t="s">
        <v>0</v>
      </c>
      <c r="B393" s="178" t="s">
        <v>83</v>
      </c>
      <c r="C393" s="179"/>
      <c r="D393" s="179"/>
      <c r="E393" s="179"/>
      <c r="F393" s="179"/>
      <c r="G393" s="63">
        <v>22758711</v>
      </c>
      <c r="H393" s="64">
        <v>23360407</v>
      </c>
      <c r="I393" s="63">
        <v>21741573</v>
      </c>
      <c r="J393" s="108">
        <f t="shared" si="35"/>
        <v>93.070180669369336</v>
      </c>
      <c r="K393" s="108">
        <f t="shared" si="38"/>
        <v>2.6209403244107707</v>
      </c>
      <c r="L393" s="80">
        <f t="shared" si="37"/>
        <v>-1618834</v>
      </c>
    </row>
    <row r="394" spans="1:12" x14ac:dyDescent="0.25">
      <c r="A394" s="181"/>
      <c r="B394" s="180"/>
      <c r="C394" s="46" t="s">
        <v>474</v>
      </c>
      <c r="D394" s="47"/>
      <c r="E394" s="1"/>
      <c r="F394" s="16" t="s">
        <v>377</v>
      </c>
      <c r="G394" s="17">
        <v>1719650</v>
      </c>
      <c r="H394" s="18">
        <v>1585705</v>
      </c>
      <c r="I394" s="17">
        <v>1507433</v>
      </c>
      <c r="J394" s="105">
        <f t="shared" si="35"/>
        <v>95.063899022832118</v>
      </c>
      <c r="K394" s="105">
        <f t="shared" si="38"/>
        <v>0.18172061129374131</v>
      </c>
      <c r="L394" s="77">
        <f t="shared" si="37"/>
        <v>-78272</v>
      </c>
    </row>
    <row r="395" spans="1:12" x14ac:dyDescent="0.25">
      <c r="A395" s="181"/>
      <c r="B395" s="180"/>
      <c r="C395" s="46" t="s">
        <v>474</v>
      </c>
      <c r="D395" s="47"/>
      <c r="E395" s="1"/>
      <c r="F395" s="16" t="s">
        <v>378</v>
      </c>
      <c r="G395" s="17">
        <v>4415500</v>
      </c>
      <c r="H395" s="18">
        <v>5057186</v>
      </c>
      <c r="I395" s="17">
        <v>4641503</v>
      </c>
      <c r="J395" s="105">
        <f t="shared" si="35"/>
        <v>91.780349783456643</v>
      </c>
      <c r="K395" s="105">
        <f t="shared" si="38"/>
        <v>0.55953184153573265</v>
      </c>
      <c r="L395" s="77">
        <f t="shared" si="37"/>
        <v>-415683</v>
      </c>
    </row>
    <row r="396" spans="1:12" x14ac:dyDescent="0.25">
      <c r="A396" s="181"/>
      <c r="B396" s="180"/>
      <c r="C396" s="46" t="s">
        <v>474</v>
      </c>
      <c r="D396" s="47"/>
      <c r="E396" s="1"/>
      <c r="F396" s="16" t="s">
        <v>379</v>
      </c>
      <c r="G396" s="17">
        <v>1500</v>
      </c>
      <c r="H396" s="18">
        <v>13472</v>
      </c>
      <c r="I396" s="17">
        <v>13472</v>
      </c>
      <c r="J396" s="105">
        <f t="shared" si="35"/>
        <v>100</v>
      </c>
      <c r="K396" s="105">
        <f t="shared" si="38"/>
        <v>1.6240456957949592E-3</v>
      </c>
      <c r="L396" s="77">
        <f t="shared" si="37"/>
        <v>0</v>
      </c>
    </row>
    <row r="397" spans="1:12" x14ac:dyDescent="0.25">
      <c r="A397" s="181"/>
      <c r="B397" s="180"/>
      <c r="C397" s="46" t="s">
        <v>474</v>
      </c>
      <c r="D397" s="47"/>
      <c r="E397" s="1"/>
      <c r="F397" s="16" t="s">
        <v>380</v>
      </c>
      <c r="G397" s="17">
        <v>3969477</v>
      </c>
      <c r="H397" s="18">
        <v>3770777</v>
      </c>
      <c r="I397" s="17">
        <v>3474670</v>
      </c>
      <c r="J397" s="105">
        <f t="shared" si="35"/>
        <v>92.147321361088174</v>
      </c>
      <c r="K397" s="105">
        <f t="shared" si="38"/>
        <v>0.41887046153561991</v>
      </c>
      <c r="L397" s="77">
        <f t="shared" si="37"/>
        <v>-296107</v>
      </c>
    </row>
    <row r="398" spans="1:12" x14ac:dyDescent="0.25">
      <c r="A398" s="181"/>
      <c r="B398" s="180"/>
      <c r="C398" s="46" t="s">
        <v>474</v>
      </c>
      <c r="D398" s="47"/>
      <c r="E398" s="1"/>
      <c r="F398" s="16" t="s">
        <v>381</v>
      </c>
      <c r="G398" s="17">
        <v>11403</v>
      </c>
      <c r="H398" s="18">
        <v>18775</v>
      </c>
      <c r="I398" s="17">
        <v>18774</v>
      </c>
      <c r="J398" s="105">
        <f t="shared" si="35"/>
        <v>99.994673768308914</v>
      </c>
      <c r="K398" s="105">
        <f t="shared" si="38"/>
        <v>2.2632002592677084E-3</v>
      </c>
      <c r="L398" s="77">
        <f t="shared" si="37"/>
        <v>-1</v>
      </c>
    </row>
    <row r="399" spans="1:12" x14ac:dyDescent="0.25">
      <c r="A399" s="181"/>
      <c r="B399" s="180"/>
      <c r="C399" s="46" t="s">
        <v>474</v>
      </c>
      <c r="D399" s="47"/>
      <c r="E399" s="1"/>
      <c r="F399" s="16" t="s">
        <v>382</v>
      </c>
      <c r="G399" s="17">
        <v>4382330</v>
      </c>
      <c r="H399" s="18">
        <v>4238209</v>
      </c>
      <c r="I399" s="17">
        <v>3987183</v>
      </c>
      <c r="J399" s="105">
        <f t="shared" si="35"/>
        <v>94.077073594058248</v>
      </c>
      <c r="K399" s="105">
        <f t="shared" si="38"/>
        <v>0.48065375515861297</v>
      </c>
      <c r="L399" s="77">
        <f t="shared" si="37"/>
        <v>-251026</v>
      </c>
    </row>
    <row r="400" spans="1:12" x14ac:dyDescent="0.25">
      <c r="A400" s="181"/>
      <c r="B400" s="180"/>
      <c r="C400" s="46" t="s">
        <v>474</v>
      </c>
      <c r="D400" s="47"/>
      <c r="E400" s="1"/>
      <c r="F400" s="16" t="s">
        <v>383</v>
      </c>
      <c r="G400" s="17">
        <v>1735424</v>
      </c>
      <c r="H400" s="18">
        <v>1160907</v>
      </c>
      <c r="I400" s="17">
        <v>1067889</v>
      </c>
      <c r="J400" s="105">
        <f t="shared" si="35"/>
        <v>91.987471864671335</v>
      </c>
      <c r="K400" s="105">
        <f t="shared" si="38"/>
        <v>0.1287337094742268</v>
      </c>
      <c r="L400" s="77">
        <f t="shared" si="37"/>
        <v>-93018</v>
      </c>
    </row>
    <row r="401" spans="1:12" x14ac:dyDescent="0.25">
      <c r="A401" s="181"/>
      <c r="B401" s="180"/>
      <c r="C401" s="46" t="s">
        <v>474</v>
      </c>
      <c r="D401" s="47"/>
      <c r="E401" s="1"/>
      <c r="F401" s="16" t="s">
        <v>384</v>
      </c>
      <c r="G401" s="17">
        <v>451635</v>
      </c>
      <c r="H401" s="18">
        <v>448682</v>
      </c>
      <c r="I401" s="17">
        <v>339773</v>
      </c>
      <c r="J401" s="105">
        <f t="shared" si="35"/>
        <v>75.726906807048195</v>
      </c>
      <c r="K401" s="105">
        <f t="shared" si="38"/>
        <v>4.0959536683294294E-2</v>
      </c>
      <c r="L401" s="77">
        <f t="shared" si="37"/>
        <v>-108909</v>
      </c>
    </row>
    <row r="402" spans="1:12" x14ac:dyDescent="0.25">
      <c r="A402" s="181"/>
      <c r="B402" s="180"/>
      <c r="C402" s="46" t="s">
        <v>474</v>
      </c>
      <c r="D402" s="47"/>
      <c r="E402" s="1"/>
      <c r="F402" s="16" t="s">
        <v>385</v>
      </c>
      <c r="G402" s="17">
        <v>290095</v>
      </c>
      <c r="H402" s="18">
        <v>291409</v>
      </c>
      <c r="I402" s="17">
        <v>286015</v>
      </c>
      <c r="J402" s="105">
        <f t="shared" si="35"/>
        <v>98.148993339258567</v>
      </c>
      <c r="K402" s="105">
        <f t="shared" si="38"/>
        <v>3.4479025362440269E-2</v>
      </c>
      <c r="L402" s="77">
        <f t="shared" si="37"/>
        <v>-5394</v>
      </c>
    </row>
    <row r="403" spans="1:12" x14ac:dyDescent="0.25">
      <c r="A403" s="181"/>
      <c r="B403" s="180"/>
      <c r="C403" s="46" t="s">
        <v>474</v>
      </c>
      <c r="D403" s="47"/>
      <c r="E403" s="1"/>
      <c r="F403" s="16" t="s">
        <v>386</v>
      </c>
      <c r="G403" s="17">
        <v>381900</v>
      </c>
      <c r="H403" s="18">
        <v>351701</v>
      </c>
      <c r="I403" s="17">
        <v>350481</v>
      </c>
      <c r="J403" s="105">
        <f t="shared" si="35"/>
        <v>99.653114435273153</v>
      </c>
      <c r="K403" s="105">
        <f t="shared" si="38"/>
        <v>4.2250382980100441E-2</v>
      </c>
      <c r="L403" s="77">
        <f t="shared" si="37"/>
        <v>-1220</v>
      </c>
    </row>
    <row r="404" spans="1:12" ht="29.25" customHeight="1" x14ac:dyDescent="0.25">
      <c r="A404" s="181"/>
      <c r="B404" s="180"/>
      <c r="C404" s="46" t="s">
        <v>474</v>
      </c>
      <c r="D404" s="47" t="s">
        <v>469</v>
      </c>
      <c r="E404" s="1"/>
      <c r="F404" s="16" t="s">
        <v>387</v>
      </c>
      <c r="G404" s="17">
        <v>890985</v>
      </c>
      <c r="H404" s="18">
        <v>845171</v>
      </c>
      <c r="I404" s="17">
        <v>845142</v>
      </c>
      <c r="J404" s="105">
        <f t="shared" si="35"/>
        <v>99.996568741710263</v>
      </c>
      <c r="K404" s="105">
        <f t="shared" si="38"/>
        <v>0.10188162317662883</v>
      </c>
      <c r="L404" s="77">
        <f t="shared" si="37"/>
        <v>-29</v>
      </c>
    </row>
    <row r="405" spans="1:12" ht="27.75" customHeight="1" x14ac:dyDescent="0.25">
      <c r="A405" s="81" t="s">
        <v>0</v>
      </c>
      <c r="B405" s="2"/>
      <c r="C405" s="46" t="s">
        <v>474</v>
      </c>
      <c r="D405" s="47" t="s">
        <v>469</v>
      </c>
      <c r="E405" s="1"/>
      <c r="F405" s="16" t="s">
        <v>388</v>
      </c>
      <c r="G405" s="17">
        <v>37900</v>
      </c>
      <c r="H405" s="18">
        <v>37900</v>
      </c>
      <c r="I405" s="17">
        <v>37492</v>
      </c>
      <c r="J405" s="105">
        <f t="shared" si="35"/>
        <v>98.923482849604213</v>
      </c>
      <c r="K405" s="105">
        <f t="shared" si="38"/>
        <v>4.5196497347642977E-3</v>
      </c>
      <c r="L405" s="77">
        <f t="shared" si="37"/>
        <v>-408</v>
      </c>
    </row>
    <row r="406" spans="1:12" ht="16.5" customHeight="1" x14ac:dyDescent="0.25">
      <c r="A406" s="81"/>
      <c r="B406" s="2"/>
      <c r="C406" s="46" t="s">
        <v>474</v>
      </c>
      <c r="D406" s="47"/>
      <c r="E406" s="1"/>
      <c r="F406" s="16" t="s">
        <v>389</v>
      </c>
      <c r="G406" s="17">
        <v>475579</v>
      </c>
      <c r="H406" s="18">
        <v>824966</v>
      </c>
      <c r="I406" s="17">
        <v>739479</v>
      </c>
      <c r="J406" s="105">
        <f t="shared" si="35"/>
        <v>89.637512333841642</v>
      </c>
      <c r="K406" s="105">
        <f t="shared" si="38"/>
        <v>8.9143979147918703E-2</v>
      </c>
      <c r="L406" s="77">
        <f t="shared" si="37"/>
        <v>-85487</v>
      </c>
    </row>
    <row r="407" spans="1:12" ht="13.5" customHeight="1" x14ac:dyDescent="0.25">
      <c r="A407" s="81"/>
      <c r="B407" s="2"/>
      <c r="C407" s="46" t="s">
        <v>474</v>
      </c>
      <c r="D407" s="47"/>
      <c r="E407" s="1"/>
      <c r="F407" s="16" t="s">
        <v>390</v>
      </c>
      <c r="G407" s="17">
        <v>1095333</v>
      </c>
      <c r="H407" s="18">
        <v>965708</v>
      </c>
      <c r="I407" s="17">
        <v>842666</v>
      </c>
      <c r="J407" s="105">
        <f t="shared" si="35"/>
        <v>87.258881566684749</v>
      </c>
      <c r="K407" s="105">
        <f t="shared" si="38"/>
        <v>0.1015831420941772</v>
      </c>
      <c r="L407" s="77">
        <f t="shared" si="37"/>
        <v>-123042</v>
      </c>
    </row>
    <row r="408" spans="1:12" ht="27" customHeight="1" x14ac:dyDescent="0.25">
      <c r="A408" s="81"/>
      <c r="B408" s="2"/>
      <c r="C408" s="46" t="s">
        <v>474</v>
      </c>
      <c r="D408" s="47" t="s">
        <v>469</v>
      </c>
      <c r="E408" s="1"/>
      <c r="F408" s="16" t="s">
        <v>391</v>
      </c>
      <c r="G408" s="17">
        <v>2900000</v>
      </c>
      <c r="H408" s="18">
        <v>1918511</v>
      </c>
      <c r="I408" s="17">
        <v>1828151</v>
      </c>
      <c r="J408" s="105">
        <f t="shared" si="35"/>
        <v>95.290097372389312</v>
      </c>
      <c r="K408" s="105">
        <f t="shared" si="38"/>
        <v>0.22038307324920209</v>
      </c>
      <c r="L408" s="77">
        <f t="shared" si="37"/>
        <v>-90360</v>
      </c>
    </row>
    <row r="409" spans="1:12" ht="27" customHeight="1" x14ac:dyDescent="0.25">
      <c r="A409" s="81"/>
      <c r="B409" s="2"/>
      <c r="C409" s="46" t="s">
        <v>474</v>
      </c>
      <c r="D409" s="47" t="s">
        <v>469</v>
      </c>
      <c r="E409" s="1"/>
      <c r="F409" s="16" t="s">
        <v>392</v>
      </c>
      <c r="G409" s="17">
        <v>0</v>
      </c>
      <c r="H409" s="18">
        <v>1125736</v>
      </c>
      <c r="I409" s="17">
        <v>1074883</v>
      </c>
      <c r="J409" s="105">
        <f t="shared" si="35"/>
        <v>95.482688658797443</v>
      </c>
      <c r="K409" s="105">
        <f t="shared" si="38"/>
        <v>0.12957683414735549</v>
      </c>
      <c r="L409" s="77">
        <f t="shared" si="37"/>
        <v>-50853</v>
      </c>
    </row>
    <row r="410" spans="1:12" ht="38.25" x14ac:dyDescent="0.25">
      <c r="A410" s="81"/>
      <c r="B410" s="2"/>
      <c r="C410" s="46" t="s">
        <v>474</v>
      </c>
      <c r="D410" s="47" t="s">
        <v>469</v>
      </c>
      <c r="E410" s="1"/>
      <c r="F410" s="16" t="s">
        <v>393</v>
      </c>
      <c r="G410" s="17">
        <v>0</v>
      </c>
      <c r="H410" s="18">
        <v>408155</v>
      </c>
      <c r="I410" s="17">
        <v>402175</v>
      </c>
      <c r="J410" s="105">
        <f t="shared" ref="J410:J455" si="39">I410/H410*100</f>
        <v>98.534870331124196</v>
      </c>
      <c r="K410" s="105">
        <f t="shared" si="38"/>
        <v>4.8482079699104647E-2</v>
      </c>
      <c r="L410" s="77">
        <f t="shared" ref="L410:L455" si="40">+I410-H410</f>
        <v>-5980</v>
      </c>
    </row>
    <row r="411" spans="1:12" x14ac:dyDescent="0.25">
      <c r="A411" s="29"/>
      <c r="B411" s="33"/>
      <c r="C411" s="46" t="s">
        <v>474</v>
      </c>
      <c r="D411" s="47"/>
      <c r="E411" s="1"/>
      <c r="F411" s="16" t="s">
        <v>156</v>
      </c>
      <c r="G411" s="17">
        <v>0</v>
      </c>
      <c r="H411" s="18">
        <v>297437</v>
      </c>
      <c r="I411" s="17">
        <v>284395</v>
      </c>
      <c r="J411" s="105">
        <f t="shared" si="39"/>
        <v>95.615205909150518</v>
      </c>
      <c r="K411" s="105">
        <f t="shared" si="38"/>
        <v>3.4283734831918607E-2</v>
      </c>
      <c r="L411" s="77">
        <f t="shared" si="40"/>
        <v>-13042</v>
      </c>
    </row>
    <row r="412" spans="1:12" ht="18.75" customHeight="1" thickBot="1" x14ac:dyDescent="0.3">
      <c r="A412" s="176" t="s">
        <v>84</v>
      </c>
      <c r="B412" s="177"/>
      <c r="C412" s="177"/>
      <c r="D412" s="177"/>
      <c r="E412" s="177"/>
      <c r="F412" s="177"/>
      <c r="G412" s="59">
        <v>3361505</v>
      </c>
      <c r="H412" s="60">
        <v>3362149</v>
      </c>
      <c r="I412" s="59">
        <v>3331906</v>
      </c>
      <c r="J412" s="106">
        <f t="shared" si="39"/>
        <v>99.100486028430041</v>
      </c>
      <c r="K412" s="106">
        <f t="shared" si="38"/>
        <v>0.40166030270883313</v>
      </c>
      <c r="L412" s="78">
        <f t="shared" si="40"/>
        <v>-30243</v>
      </c>
    </row>
    <row r="413" spans="1:12" ht="15" customHeight="1" x14ac:dyDescent="0.25">
      <c r="A413" s="132" t="s">
        <v>0</v>
      </c>
      <c r="B413" s="195" t="s">
        <v>85</v>
      </c>
      <c r="C413" s="196"/>
      <c r="D413" s="196"/>
      <c r="E413" s="196"/>
      <c r="F413" s="196"/>
      <c r="G413" s="61">
        <v>1545584</v>
      </c>
      <c r="H413" s="62">
        <v>1582542</v>
      </c>
      <c r="I413" s="61">
        <v>1582542</v>
      </c>
      <c r="J413" s="107">
        <f t="shared" si="39"/>
        <v>100</v>
      </c>
      <c r="K413" s="107">
        <f t="shared" si="38"/>
        <v>0.19077497947704472</v>
      </c>
      <c r="L413" s="79">
        <f t="shared" si="40"/>
        <v>0</v>
      </c>
    </row>
    <row r="414" spans="1:12" ht="30" customHeight="1" x14ac:dyDescent="0.25">
      <c r="A414" s="81"/>
      <c r="B414" s="180"/>
      <c r="C414" s="46" t="s">
        <v>474</v>
      </c>
      <c r="D414" s="47"/>
      <c r="E414" s="1"/>
      <c r="F414" s="16" t="s">
        <v>323</v>
      </c>
      <c r="G414" s="17">
        <v>0</v>
      </c>
      <c r="H414" s="18">
        <v>2800</v>
      </c>
      <c r="I414" s="17">
        <v>2800</v>
      </c>
      <c r="J414" s="105">
        <f t="shared" si="39"/>
        <v>100</v>
      </c>
      <c r="K414" s="105">
        <f t="shared" si="38"/>
        <v>3.3753918855595951E-4</v>
      </c>
      <c r="L414" s="77">
        <f t="shared" si="40"/>
        <v>0</v>
      </c>
    </row>
    <row r="415" spans="1:12" x14ac:dyDescent="0.25">
      <c r="A415" s="81"/>
      <c r="B415" s="180"/>
      <c r="C415" s="46" t="s">
        <v>474</v>
      </c>
      <c r="D415" s="47"/>
      <c r="E415" s="1"/>
      <c r="F415" s="16" t="s">
        <v>394</v>
      </c>
      <c r="G415" s="17">
        <v>1545584</v>
      </c>
      <c r="H415" s="18">
        <v>1579742</v>
      </c>
      <c r="I415" s="17">
        <v>1579742</v>
      </c>
      <c r="J415" s="105">
        <f t="shared" si="39"/>
        <v>100</v>
      </c>
      <c r="K415" s="105">
        <f t="shared" si="38"/>
        <v>0.19043744028848877</v>
      </c>
      <c r="L415" s="77">
        <f t="shared" si="40"/>
        <v>0</v>
      </c>
    </row>
    <row r="416" spans="1:12" ht="15" customHeight="1" x14ac:dyDescent="0.25">
      <c r="A416" s="81"/>
      <c r="B416" s="178" t="s">
        <v>86</v>
      </c>
      <c r="C416" s="179"/>
      <c r="D416" s="179"/>
      <c r="E416" s="179"/>
      <c r="F416" s="179"/>
      <c r="G416" s="63">
        <v>1755888</v>
      </c>
      <c r="H416" s="64">
        <v>1761889</v>
      </c>
      <c r="I416" s="63">
        <v>1735018</v>
      </c>
      <c r="J416" s="108">
        <f t="shared" si="39"/>
        <v>98.474875545508255</v>
      </c>
      <c r="K416" s="108">
        <f t="shared" si="38"/>
        <v>0.20915591708927989</v>
      </c>
      <c r="L416" s="80">
        <f t="shared" si="40"/>
        <v>-26871</v>
      </c>
    </row>
    <row r="417" spans="1:12" ht="27.75" customHeight="1" x14ac:dyDescent="0.25">
      <c r="A417" s="81"/>
      <c r="B417" s="133"/>
      <c r="C417" s="46" t="s">
        <v>474</v>
      </c>
      <c r="D417" s="47"/>
      <c r="E417" s="1"/>
      <c r="F417" s="16" t="s">
        <v>328</v>
      </c>
      <c r="G417" s="17">
        <v>0</v>
      </c>
      <c r="H417" s="18">
        <v>1424</v>
      </c>
      <c r="I417" s="17">
        <v>1424</v>
      </c>
      <c r="J417" s="105">
        <f t="shared" si="39"/>
        <v>100</v>
      </c>
      <c r="K417" s="105">
        <f t="shared" si="38"/>
        <v>1.7166278732274511E-4</v>
      </c>
      <c r="L417" s="77">
        <f t="shared" si="40"/>
        <v>0</v>
      </c>
    </row>
    <row r="418" spans="1:12" x14ac:dyDescent="0.25">
      <c r="A418" s="81"/>
      <c r="B418" s="129"/>
      <c r="C418" s="46" t="s">
        <v>474</v>
      </c>
      <c r="D418" s="47"/>
      <c r="E418" s="158"/>
      <c r="F418" s="30" t="s">
        <v>395</v>
      </c>
      <c r="G418" s="17">
        <v>1039017</v>
      </c>
      <c r="H418" s="18">
        <v>1026252</v>
      </c>
      <c r="I418" s="17">
        <v>1026251</v>
      </c>
      <c r="J418" s="105">
        <f t="shared" si="39"/>
        <v>99.999902558046173</v>
      </c>
      <c r="K418" s="105">
        <f t="shared" si="38"/>
        <v>0.12371426064097928</v>
      </c>
      <c r="L418" s="77">
        <f t="shared" si="40"/>
        <v>-1</v>
      </c>
    </row>
    <row r="419" spans="1:12" ht="28.5" customHeight="1" x14ac:dyDescent="0.25">
      <c r="A419" s="130"/>
      <c r="B419" s="131"/>
      <c r="C419" s="97" t="s">
        <v>474</v>
      </c>
      <c r="D419" s="90"/>
      <c r="E419" s="159"/>
      <c r="F419" s="32" t="s">
        <v>396</v>
      </c>
      <c r="G419" s="91">
        <v>502485</v>
      </c>
      <c r="H419" s="92">
        <v>574304</v>
      </c>
      <c r="I419" s="91">
        <v>555078</v>
      </c>
      <c r="J419" s="110">
        <f t="shared" si="39"/>
        <v>96.652295648297766</v>
      </c>
      <c r="K419" s="110">
        <f t="shared" si="38"/>
        <v>6.69144920375946E-2</v>
      </c>
      <c r="L419" s="93">
        <f t="shared" si="40"/>
        <v>-19226</v>
      </c>
    </row>
    <row r="420" spans="1:12" ht="25.5" x14ac:dyDescent="0.25">
      <c r="A420" s="81"/>
      <c r="B420" s="129"/>
      <c r="C420" s="137" t="s">
        <v>474</v>
      </c>
      <c r="D420" s="138"/>
      <c r="E420" s="1"/>
      <c r="F420" s="139" t="s">
        <v>397</v>
      </c>
      <c r="G420" s="140">
        <v>214386</v>
      </c>
      <c r="H420" s="141">
        <v>154759</v>
      </c>
      <c r="I420" s="140">
        <v>147115</v>
      </c>
      <c r="J420" s="142">
        <f t="shared" si="39"/>
        <v>95.060707293275343</v>
      </c>
      <c r="K420" s="142">
        <f t="shared" si="38"/>
        <v>1.7734670615860707E-2</v>
      </c>
      <c r="L420" s="143">
        <f t="shared" si="40"/>
        <v>-7644</v>
      </c>
    </row>
    <row r="421" spans="1:12" ht="24" x14ac:dyDescent="0.25">
      <c r="A421" s="81"/>
      <c r="B421" s="134"/>
      <c r="C421" s="46" t="s">
        <v>475</v>
      </c>
      <c r="D421" s="47"/>
      <c r="E421" s="1"/>
      <c r="F421" s="16" t="s">
        <v>119</v>
      </c>
      <c r="G421" s="17">
        <v>0</v>
      </c>
      <c r="H421" s="18">
        <v>5150</v>
      </c>
      <c r="I421" s="17">
        <v>5150</v>
      </c>
      <c r="J421" s="105">
        <f t="shared" si="39"/>
        <v>100</v>
      </c>
      <c r="K421" s="105">
        <f t="shared" si="38"/>
        <v>6.2083100752256836E-4</v>
      </c>
      <c r="L421" s="77">
        <f t="shared" si="40"/>
        <v>0</v>
      </c>
    </row>
    <row r="422" spans="1:12" ht="15" customHeight="1" x14ac:dyDescent="0.25">
      <c r="A422" s="81" t="s">
        <v>0</v>
      </c>
      <c r="B422" s="178" t="s">
        <v>87</v>
      </c>
      <c r="C422" s="179"/>
      <c r="D422" s="179"/>
      <c r="E422" s="179"/>
      <c r="F422" s="179"/>
      <c r="G422" s="63">
        <v>3639</v>
      </c>
      <c r="H422" s="64">
        <v>3639</v>
      </c>
      <c r="I422" s="63">
        <v>268</v>
      </c>
      <c r="J422" s="108">
        <f t="shared" si="39"/>
        <v>7.3646606210497385</v>
      </c>
      <c r="K422" s="108">
        <f t="shared" ref="K422:K455" si="41">I422/$I$6*100</f>
        <v>3.230732233321327E-5</v>
      </c>
      <c r="L422" s="80">
        <f t="shared" si="40"/>
        <v>-3371</v>
      </c>
    </row>
    <row r="423" spans="1:12" ht="25.5" x14ac:dyDescent="0.25">
      <c r="A423" s="81"/>
      <c r="B423" s="1"/>
      <c r="C423" s="46" t="s">
        <v>474</v>
      </c>
      <c r="D423" s="47"/>
      <c r="E423" s="1"/>
      <c r="F423" s="16" t="s">
        <v>398</v>
      </c>
      <c r="G423" s="17">
        <v>3639</v>
      </c>
      <c r="H423" s="18">
        <v>3639</v>
      </c>
      <c r="I423" s="17">
        <v>268</v>
      </c>
      <c r="J423" s="105">
        <f t="shared" si="39"/>
        <v>7.3646606210497385</v>
      </c>
      <c r="K423" s="105">
        <f t="shared" si="41"/>
        <v>3.230732233321327E-5</v>
      </c>
      <c r="L423" s="77">
        <f t="shared" si="40"/>
        <v>-3371</v>
      </c>
    </row>
    <row r="424" spans="1:12" ht="15" customHeight="1" x14ac:dyDescent="0.25">
      <c r="A424" s="81"/>
      <c r="B424" s="178" t="s">
        <v>88</v>
      </c>
      <c r="C424" s="179"/>
      <c r="D424" s="179"/>
      <c r="E424" s="179"/>
      <c r="F424" s="179"/>
      <c r="G424" s="63">
        <v>14079</v>
      </c>
      <c r="H424" s="64">
        <v>14079</v>
      </c>
      <c r="I424" s="63">
        <v>14079</v>
      </c>
      <c r="J424" s="108">
        <f t="shared" si="39"/>
        <v>100</v>
      </c>
      <c r="K424" s="108">
        <f t="shared" si="41"/>
        <v>1.6972193698854834E-3</v>
      </c>
      <c r="L424" s="80">
        <f t="shared" si="40"/>
        <v>0</v>
      </c>
    </row>
    <row r="425" spans="1:12" x14ac:dyDescent="0.25">
      <c r="A425" s="81"/>
      <c r="B425" s="1"/>
      <c r="C425" s="46" t="s">
        <v>474</v>
      </c>
      <c r="D425" s="47"/>
      <c r="E425" s="1"/>
      <c r="F425" s="16" t="s">
        <v>334</v>
      </c>
      <c r="G425" s="17">
        <v>14079</v>
      </c>
      <c r="H425" s="18">
        <v>14079</v>
      </c>
      <c r="I425" s="17">
        <v>14079</v>
      </c>
      <c r="J425" s="105">
        <f t="shared" si="39"/>
        <v>100</v>
      </c>
      <c r="K425" s="105">
        <f t="shared" si="41"/>
        <v>1.6972193698854834E-3</v>
      </c>
      <c r="L425" s="77">
        <f t="shared" si="40"/>
        <v>0</v>
      </c>
    </row>
    <row r="426" spans="1:12" ht="15" customHeight="1" x14ac:dyDescent="0.25">
      <c r="A426" s="81"/>
      <c r="B426" s="178" t="s">
        <v>89</v>
      </c>
      <c r="C426" s="179"/>
      <c r="D426" s="179"/>
      <c r="E426" s="179"/>
      <c r="F426" s="179"/>
      <c r="G426" s="63">
        <v>42315</v>
      </c>
      <c r="H426" s="69">
        <v>0</v>
      </c>
      <c r="I426" s="70">
        <v>0</v>
      </c>
      <c r="J426" s="65">
        <v>0</v>
      </c>
      <c r="K426" s="65">
        <f t="shared" si="41"/>
        <v>0</v>
      </c>
      <c r="L426" s="83">
        <f t="shared" si="40"/>
        <v>0</v>
      </c>
    </row>
    <row r="427" spans="1:12" x14ac:dyDescent="0.25">
      <c r="A427" s="81"/>
      <c r="B427" s="133"/>
      <c r="C427" s="46" t="s">
        <v>474</v>
      </c>
      <c r="D427" s="47"/>
      <c r="E427" s="1"/>
      <c r="F427" s="16" t="s">
        <v>341</v>
      </c>
      <c r="G427" s="17">
        <v>25000</v>
      </c>
      <c r="H427" s="35">
        <v>0</v>
      </c>
      <c r="I427" s="36">
        <v>0</v>
      </c>
      <c r="J427" s="37">
        <v>0</v>
      </c>
      <c r="K427" s="37">
        <f t="shared" si="41"/>
        <v>0</v>
      </c>
      <c r="L427" s="82">
        <f t="shared" si="40"/>
        <v>0</v>
      </c>
    </row>
    <row r="428" spans="1:12" x14ac:dyDescent="0.25">
      <c r="A428" s="81"/>
      <c r="B428" s="129"/>
      <c r="C428" s="46" t="s">
        <v>474</v>
      </c>
      <c r="D428" s="47"/>
      <c r="E428" s="1"/>
      <c r="F428" s="16" t="s">
        <v>342</v>
      </c>
      <c r="G428" s="17">
        <v>13091</v>
      </c>
      <c r="H428" s="35">
        <v>0</v>
      </c>
      <c r="I428" s="36">
        <v>0</v>
      </c>
      <c r="J428" s="37">
        <v>0</v>
      </c>
      <c r="K428" s="37">
        <f t="shared" si="41"/>
        <v>0</v>
      </c>
      <c r="L428" s="82">
        <f t="shared" si="40"/>
        <v>0</v>
      </c>
    </row>
    <row r="429" spans="1:12" ht="25.5" x14ac:dyDescent="0.25">
      <c r="A429" s="130"/>
      <c r="B429" s="131"/>
      <c r="C429" s="97" t="s">
        <v>474</v>
      </c>
      <c r="D429" s="90"/>
      <c r="E429" s="136"/>
      <c r="F429" s="98" t="s">
        <v>476</v>
      </c>
      <c r="G429" s="91">
        <v>4224</v>
      </c>
      <c r="H429" s="146">
        <v>0</v>
      </c>
      <c r="I429" s="147">
        <v>0</v>
      </c>
      <c r="J429" s="148">
        <v>0</v>
      </c>
      <c r="K429" s="148">
        <f t="shared" si="41"/>
        <v>0</v>
      </c>
      <c r="L429" s="149">
        <f t="shared" si="40"/>
        <v>0</v>
      </c>
    </row>
    <row r="430" spans="1:12" ht="18.75" customHeight="1" thickBot="1" x14ac:dyDescent="0.3">
      <c r="A430" s="201" t="s">
        <v>90</v>
      </c>
      <c r="B430" s="202"/>
      <c r="C430" s="202"/>
      <c r="D430" s="202"/>
      <c r="E430" s="202"/>
      <c r="F430" s="202"/>
      <c r="G430" s="94">
        <v>335300</v>
      </c>
      <c r="H430" s="95">
        <v>681010</v>
      </c>
      <c r="I430" s="94">
        <v>510509</v>
      </c>
      <c r="J430" s="111">
        <f t="shared" si="39"/>
        <v>74.963510080615563</v>
      </c>
      <c r="K430" s="111">
        <f t="shared" si="41"/>
        <v>6.1541712003755113E-2</v>
      </c>
      <c r="L430" s="96">
        <f t="shared" si="40"/>
        <v>-170501</v>
      </c>
    </row>
    <row r="431" spans="1:12" ht="15" customHeight="1" x14ac:dyDescent="0.25">
      <c r="A431" s="181" t="s">
        <v>0</v>
      </c>
      <c r="B431" s="195" t="s">
        <v>91</v>
      </c>
      <c r="C431" s="196"/>
      <c r="D431" s="196"/>
      <c r="E431" s="196"/>
      <c r="F431" s="196"/>
      <c r="G431" s="61">
        <v>20000</v>
      </c>
      <c r="H431" s="73">
        <v>0</v>
      </c>
      <c r="I431" s="74">
        <v>0</v>
      </c>
      <c r="J431" s="114">
        <v>0</v>
      </c>
      <c r="K431" s="114">
        <f t="shared" si="41"/>
        <v>0</v>
      </c>
      <c r="L431" s="84">
        <f t="shared" si="40"/>
        <v>0</v>
      </c>
    </row>
    <row r="432" spans="1:12" x14ac:dyDescent="0.25">
      <c r="A432" s="181"/>
      <c r="B432" s="1"/>
      <c r="C432" s="46" t="s">
        <v>474</v>
      </c>
      <c r="D432" s="47"/>
      <c r="E432" s="1"/>
      <c r="F432" s="16" t="s">
        <v>399</v>
      </c>
      <c r="G432" s="17">
        <v>20000</v>
      </c>
      <c r="H432" s="35">
        <v>0</v>
      </c>
      <c r="I432" s="36">
        <v>0</v>
      </c>
      <c r="J432" s="109">
        <v>0</v>
      </c>
      <c r="K432" s="109">
        <f t="shared" si="41"/>
        <v>0</v>
      </c>
      <c r="L432" s="82">
        <f t="shared" si="40"/>
        <v>0</v>
      </c>
    </row>
    <row r="433" spans="1:12" ht="15" customHeight="1" x14ac:dyDescent="0.25">
      <c r="A433" s="181"/>
      <c r="B433" s="178" t="s">
        <v>92</v>
      </c>
      <c r="C433" s="179"/>
      <c r="D433" s="179"/>
      <c r="E433" s="179"/>
      <c r="F433" s="179"/>
      <c r="G433" s="63">
        <v>1500</v>
      </c>
      <c r="H433" s="64">
        <v>1500</v>
      </c>
      <c r="I433" s="63">
        <v>49</v>
      </c>
      <c r="J433" s="108">
        <f t="shared" si="39"/>
        <v>3.2666666666666662</v>
      </c>
      <c r="K433" s="108">
        <f t="shared" si="41"/>
        <v>5.9069357997292912E-6</v>
      </c>
      <c r="L433" s="80">
        <f t="shared" si="40"/>
        <v>-1451</v>
      </c>
    </row>
    <row r="434" spans="1:12" s="24" customFormat="1" x14ac:dyDescent="0.25">
      <c r="A434" s="181"/>
      <c r="B434" s="180"/>
      <c r="C434" s="54" t="s">
        <v>474</v>
      </c>
      <c r="D434" s="55"/>
      <c r="E434" s="56"/>
      <c r="F434" s="34" t="s">
        <v>400</v>
      </c>
      <c r="G434" s="57">
        <v>0</v>
      </c>
      <c r="H434" s="58">
        <v>1384</v>
      </c>
      <c r="I434" s="57">
        <v>49</v>
      </c>
      <c r="J434" s="115">
        <f t="shared" si="39"/>
        <v>3.5404624277456649</v>
      </c>
      <c r="K434" s="115">
        <f t="shared" si="41"/>
        <v>5.9069357997292912E-6</v>
      </c>
      <c r="L434" s="85">
        <f t="shared" si="40"/>
        <v>-1335</v>
      </c>
    </row>
    <row r="435" spans="1:12" x14ac:dyDescent="0.25">
      <c r="A435" s="181"/>
      <c r="B435" s="180"/>
      <c r="C435" s="46" t="s">
        <v>474</v>
      </c>
      <c r="D435" s="47"/>
      <c r="E435" s="1"/>
      <c r="F435" s="16" t="s">
        <v>399</v>
      </c>
      <c r="G435" s="17">
        <v>1500</v>
      </c>
      <c r="H435" s="18">
        <v>116</v>
      </c>
      <c r="I435" s="17">
        <v>0</v>
      </c>
      <c r="J435" s="105">
        <f t="shared" si="39"/>
        <v>0</v>
      </c>
      <c r="K435" s="105">
        <f t="shared" si="41"/>
        <v>0</v>
      </c>
      <c r="L435" s="77">
        <f t="shared" si="40"/>
        <v>-116</v>
      </c>
    </row>
    <row r="436" spans="1:12" ht="15" customHeight="1" x14ac:dyDescent="0.25">
      <c r="A436" s="181"/>
      <c r="B436" s="178" t="s">
        <v>93</v>
      </c>
      <c r="C436" s="179"/>
      <c r="D436" s="179"/>
      <c r="E436" s="179"/>
      <c r="F436" s="179"/>
      <c r="G436" s="63">
        <v>400</v>
      </c>
      <c r="H436" s="64">
        <v>310400</v>
      </c>
      <c r="I436" s="63">
        <v>157636</v>
      </c>
      <c r="J436" s="108">
        <f t="shared" si="39"/>
        <v>50.784793814432994</v>
      </c>
      <c r="K436" s="108">
        <f t="shared" si="41"/>
        <v>1.9002974116859722E-2</v>
      </c>
      <c r="L436" s="80">
        <f t="shared" si="40"/>
        <v>-152764</v>
      </c>
    </row>
    <row r="437" spans="1:12" x14ac:dyDescent="0.25">
      <c r="A437" s="181"/>
      <c r="B437" s="1"/>
      <c r="C437" s="46" t="s">
        <v>474</v>
      </c>
      <c r="D437" s="47"/>
      <c r="E437" s="1"/>
      <c r="F437" s="16" t="s">
        <v>401</v>
      </c>
      <c r="G437" s="17">
        <v>400</v>
      </c>
      <c r="H437" s="18">
        <v>310400</v>
      </c>
      <c r="I437" s="17">
        <v>157636</v>
      </c>
      <c r="J437" s="105">
        <f t="shared" si="39"/>
        <v>50.784793814432994</v>
      </c>
      <c r="K437" s="105">
        <f t="shared" si="41"/>
        <v>1.9002974116859722E-2</v>
      </c>
      <c r="L437" s="77">
        <f t="shared" si="40"/>
        <v>-152764</v>
      </c>
    </row>
    <row r="438" spans="1:12" ht="15" customHeight="1" x14ac:dyDescent="0.25">
      <c r="A438" s="181"/>
      <c r="B438" s="178" t="s">
        <v>94</v>
      </c>
      <c r="C438" s="179"/>
      <c r="D438" s="179"/>
      <c r="E438" s="179"/>
      <c r="F438" s="179"/>
      <c r="G438" s="63">
        <v>50000</v>
      </c>
      <c r="H438" s="64">
        <v>50000</v>
      </c>
      <c r="I438" s="63">
        <v>50000</v>
      </c>
      <c r="J438" s="108">
        <f t="shared" si="39"/>
        <v>100</v>
      </c>
      <c r="K438" s="108">
        <f t="shared" si="41"/>
        <v>6.0274855099278482E-3</v>
      </c>
      <c r="L438" s="80">
        <f t="shared" si="40"/>
        <v>0</v>
      </c>
    </row>
    <row r="439" spans="1:12" x14ac:dyDescent="0.25">
      <c r="A439" s="81" t="s">
        <v>0</v>
      </c>
      <c r="B439" s="2"/>
      <c r="C439" s="46" t="s">
        <v>474</v>
      </c>
      <c r="D439" s="47"/>
      <c r="E439" s="1"/>
      <c r="F439" s="16" t="s">
        <v>142</v>
      </c>
      <c r="G439" s="17">
        <v>50000</v>
      </c>
      <c r="H439" s="18">
        <v>50000</v>
      </c>
      <c r="I439" s="17">
        <v>50000</v>
      </c>
      <c r="J439" s="105">
        <f t="shared" si="39"/>
        <v>100</v>
      </c>
      <c r="K439" s="105">
        <f t="shared" si="41"/>
        <v>6.0274855099278482E-3</v>
      </c>
      <c r="L439" s="77">
        <f t="shared" si="40"/>
        <v>0</v>
      </c>
    </row>
    <row r="440" spans="1:12" ht="15" customHeight="1" x14ac:dyDescent="0.25">
      <c r="A440" s="181" t="s">
        <v>0</v>
      </c>
      <c r="B440" s="178" t="s">
        <v>95</v>
      </c>
      <c r="C440" s="179"/>
      <c r="D440" s="179"/>
      <c r="E440" s="179"/>
      <c r="F440" s="179"/>
      <c r="G440" s="63">
        <v>1000</v>
      </c>
      <c r="H440" s="69">
        <v>0</v>
      </c>
      <c r="I440" s="70">
        <v>0</v>
      </c>
      <c r="J440" s="113">
        <v>0</v>
      </c>
      <c r="K440" s="113">
        <f t="shared" si="41"/>
        <v>0</v>
      </c>
      <c r="L440" s="83">
        <f t="shared" si="40"/>
        <v>0</v>
      </c>
    </row>
    <row r="441" spans="1:12" x14ac:dyDescent="0.25">
      <c r="A441" s="181"/>
      <c r="B441" s="1"/>
      <c r="C441" s="46" t="s">
        <v>474</v>
      </c>
      <c r="D441" s="47"/>
      <c r="E441" s="1"/>
      <c r="F441" s="16" t="s">
        <v>402</v>
      </c>
      <c r="G441" s="17">
        <v>1000</v>
      </c>
      <c r="H441" s="35">
        <v>0</v>
      </c>
      <c r="I441" s="36">
        <v>0</v>
      </c>
      <c r="J441" s="109">
        <v>0</v>
      </c>
      <c r="K441" s="109">
        <f t="shared" si="41"/>
        <v>0</v>
      </c>
      <c r="L441" s="82">
        <f t="shared" si="40"/>
        <v>0</v>
      </c>
    </row>
    <row r="442" spans="1:12" ht="15" customHeight="1" x14ac:dyDescent="0.25">
      <c r="A442" s="181"/>
      <c r="B442" s="178" t="s">
        <v>96</v>
      </c>
      <c r="C442" s="179"/>
      <c r="D442" s="179"/>
      <c r="E442" s="179"/>
      <c r="F442" s="179"/>
      <c r="G442" s="63">
        <v>262400</v>
      </c>
      <c r="H442" s="64">
        <v>319110</v>
      </c>
      <c r="I442" s="63">
        <v>302825</v>
      </c>
      <c r="J442" s="108">
        <f t="shared" si="39"/>
        <v>94.896744069443145</v>
      </c>
      <c r="K442" s="108">
        <f t="shared" si="41"/>
        <v>3.6505465990878012E-2</v>
      </c>
      <c r="L442" s="80">
        <f t="shared" si="40"/>
        <v>-16285</v>
      </c>
    </row>
    <row r="443" spans="1:12" ht="25.5" x14ac:dyDescent="0.25">
      <c r="A443" s="181"/>
      <c r="B443" s="180"/>
      <c r="C443" s="46" t="s">
        <v>474</v>
      </c>
      <c r="D443" s="47"/>
      <c r="E443" s="1"/>
      <c r="F443" s="16" t="s">
        <v>403</v>
      </c>
      <c r="G443" s="17">
        <v>160400</v>
      </c>
      <c r="H443" s="18">
        <v>104400</v>
      </c>
      <c r="I443" s="17">
        <v>101732</v>
      </c>
      <c r="J443" s="105">
        <f t="shared" si="39"/>
        <v>97.444444444444443</v>
      </c>
      <c r="K443" s="105">
        <f t="shared" si="41"/>
        <v>1.2263763117919596E-2</v>
      </c>
      <c r="L443" s="77">
        <f t="shared" si="40"/>
        <v>-2668</v>
      </c>
    </row>
    <row r="444" spans="1:12" ht="25.5" x14ac:dyDescent="0.25">
      <c r="A444" s="181"/>
      <c r="B444" s="180"/>
      <c r="C444" s="46" t="s">
        <v>474</v>
      </c>
      <c r="D444" s="47"/>
      <c r="E444" s="1"/>
      <c r="F444" s="16" t="s">
        <v>404</v>
      </c>
      <c r="G444" s="17">
        <v>60000</v>
      </c>
      <c r="H444" s="18">
        <v>56580</v>
      </c>
      <c r="I444" s="17">
        <v>56580</v>
      </c>
      <c r="J444" s="105">
        <f t="shared" si="39"/>
        <v>100</v>
      </c>
      <c r="K444" s="105">
        <f t="shared" si="41"/>
        <v>6.8207026030343522E-3</v>
      </c>
      <c r="L444" s="77">
        <f t="shared" si="40"/>
        <v>0</v>
      </c>
    </row>
    <row r="445" spans="1:12" x14ac:dyDescent="0.25">
      <c r="A445" s="181"/>
      <c r="B445" s="180"/>
      <c r="C445" s="46" t="s">
        <v>474</v>
      </c>
      <c r="D445" s="47"/>
      <c r="E445" s="1"/>
      <c r="F445" s="16" t="s">
        <v>399</v>
      </c>
      <c r="G445" s="17">
        <v>42000</v>
      </c>
      <c r="H445" s="18">
        <v>41000</v>
      </c>
      <c r="I445" s="17">
        <v>27383</v>
      </c>
      <c r="J445" s="105">
        <f t="shared" si="39"/>
        <v>66.787804878048789</v>
      </c>
      <c r="K445" s="105">
        <f t="shared" si="41"/>
        <v>3.3010127143670853E-3</v>
      </c>
      <c r="L445" s="77">
        <f t="shared" si="40"/>
        <v>-13617</v>
      </c>
    </row>
    <row r="446" spans="1:12" ht="25.5" x14ac:dyDescent="0.25">
      <c r="A446" s="181"/>
      <c r="B446" s="180"/>
      <c r="C446" s="46" t="s">
        <v>475</v>
      </c>
      <c r="D446" s="47"/>
      <c r="E446" s="1"/>
      <c r="F446" s="16" t="s">
        <v>405</v>
      </c>
      <c r="G446" s="17">
        <v>0</v>
      </c>
      <c r="H446" s="18">
        <v>117130</v>
      </c>
      <c r="I446" s="17">
        <v>117130</v>
      </c>
      <c r="J446" s="105">
        <f t="shared" si="39"/>
        <v>100</v>
      </c>
      <c r="K446" s="105">
        <f t="shared" si="41"/>
        <v>1.4119987555556976E-2</v>
      </c>
      <c r="L446" s="77">
        <f t="shared" si="40"/>
        <v>0</v>
      </c>
    </row>
    <row r="447" spans="1:12" ht="18.75" customHeight="1" thickBot="1" x14ac:dyDescent="0.3">
      <c r="A447" s="176" t="s">
        <v>97</v>
      </c>
      <c r="B447" s="177"/>
      <c r="C447" s="177"/>
      <c r="D447" s="177"/>
      <c r="E447" s="177"/>
      <c r="F447" s="177"/>
      <c r="G447" s="59">
        <v>71778859</v>
      </c>
      <c r="H447" s="60">
        <v>54454358</v>
      </c>
      <c r="I447" s="59">
        <v>54186785</v>
      </c>
      <c r="J447" s="106">
        <f t="shared" si="39"/>
        <v>99.508628859420213</v>
      </c>
      <c r="K447" s="106">
        <f t="shared" si="41"/>
        <v>6.5322012283415134</v>
      </c>
      <c r="L447" s="78">
        <f t="shared" si="40"/>
        <v>-267573</v>
      </c>
    </row>
    <row r="448" spans="1:12" ht="15" customHeight="1" x14ac:dyDescent="0.25">
      <c r="A448" s="181" t="s">
        <v>0</v>
      </c>
      <c r="B448" s="195" t="s">
        <v>98</v>
      </c>
      <c r="C448" s="196"/>
      <c r="D448" s="196"/>
      <c r="E448" s="196"/>
      <c r="F448" s="196"/>
      <c r="G448" s="61">
        <v>1198000</v>
      </c>
      <c r="H448" s="62">
        <v>921010</v>
      </c>
      <c r="I448" s="61">
        <v>917673</v>
      </c>
      <c r="J448" s="107">
        <f t="shared" si="39"/>
        <v>99.637680372634378</v>
      </c>
      <c r="K448" s="107">
        <f t="shared" si="41"/>
        <v>0.11062521420704037</v>
      </c>
      <c r="L448" s="79">
        <f t="shared" si="40"/>
        <v>-3337</v>
      </c>
    </row>
    <row r="449" spans="1:12" x14ac:dyDescent="0.25">
      <c r="A449" s="181"/>
      <c r="B449" s="1"/>
      <c r="C449" s="46" t="s">
        <v>474</v>
      </c>
      <c r="D449" s="47"/>
      <c r="E449" s="1"/>
      <c r="F449" s="16" t="s">
        <v>406</v>
      </c>
      <c r="G449" s="17">
        <v>1198000</v>
      </c>
      <c r="H449" s="18">
        <v>921010</v>
      </c>
      <c r="I449" s="17">
        <v>917673</v>
      </c>
      <c r="J449" s="105">
        <f t="shared" si="39"/>
        <v>99.637680372634378</v>
      </c>
      <c r="K449" s="105">
        <f t="shared" si="41"/>
        <v>0.11062521420704037</v>
      </c>
      <c r="L449" s="77">
        <f t="shared" si="40"/>
        <v>-3337</v>
      </c>
    </row>
    <row r="450" spans="1:12" ht="15" customHeight="1" x14ac:dyDescent="0.25">
      <c r="A450" s="181"/>
      <c r="B450" s="178" t="s">
        <v>99</v>
      </c>
      <c r="C450" s="179"/>
      <c r="D450" s="179"/>
      <c r="E450" s="179"/>
      <c r="F450" s="179"/>
      <c r="G450" s="63">
        <v>32758293</v>
      </c>
      <c r="H450" s="64">
        <v>18655693</v>
      </c>
      <c r="I450" s="63">
        <v>18655693</v>
      </c>
      <c r="J450" s="108">
        <f t="shared" si="39"/>
        <v>100</v>
      </c>
      <c r="K450" s="108">
        <f t="shared" si="41"/>
        <v>2.2489383847032478</v>
      </c>
      <c r="L450" s="80">
        <f t="shared" si="40"/>
        <v>0</v>
      </c>
    </row>
    <row r="451" spans="1:12" x14ac:dyDescent="0.25">
      <c r="A451" s="181"/>
      <c r="B451" s="180"/>
      <c r="C451" s="46" t="s">
        <v>474</v>
      </c>
      <c r="D451" s="47"/>
      <c r="E451" s="1"/>
      <c r="F451" s="16" t="s">
        <v>407</v>
      </c>
      <c r="G451" s="17">
        <v>4930000</v>
      </c>
      <c r="H451" s="18">
        <v>5103700</v>
      </c>
      <c r="I451" s="17">
        <v>5103700</v>
      </c>
      <c r="J451" s="105">
        <f t="shared" si="39"/>
        <v>100</v>
      </c>
      <c r="K451" s="105">
        <f t="shared" si="41"/>
        <v>0.61524955594037511</v>
      </c>
      <c r="L451" s="77">
        <f t="shared" si="40"/>
        <v>0</v>
      </c>
    </row>
    <row r="452" spans="1:12" x14ac:dyDescent="0.25">
      <c r="A452" s="181"/>
      <c r="B452" s="180"/>
      <c r="C452" s="46" t="s">
        <v>474</v>
      </c>
      <c r="D452" s="47"/>
      <c r="E452" s="1"/>
      <c r="F452" s="16" t="s">
        <v>408</v>
      </c>
      <c r="G452" s="17">
        <v>9500000</v>
      </c>
      <c r="H452" s="18">
        <v>11321250</v>
      </c>
      <c r="I452" s="17">
        <v>11321250</v>
      </c>
      <c r="J452" s="105">
        <f t="shared" si="39"/>
        <v>100</v>
      </c>
      <c r="K452" s="105">
        <f t="shared" si="41"/>
        <v>1.3647734065854129</v>
      </c>
      <c r="L452" s="77">
        <f t="shared" si="40"/>
        <v>0</v>
      </c>
    </row>
    <row r="453" spans="1:12" ht="25.5" x14ac:dyDescent="0.25">
      <c r="A453" s="181"/>
      <c r="B453" s="180"/>
      <c r="C453" s="46" t="s">
        <v>474</v>
      </c>
      <c r="D453" s="47"/>
      <c r="E453" s="1"/>
      <c r="F453" s="16" t="s">
        <v>409</v>
      </c>
      <c r="G453" s="17">
        <v>500000</v>
      </c>
      <c r="H453" s="18">
        <v>500000</v>
      </c>
      <c r="I453" s="17">
        <v>500000</v>
      </c>
      <c r="J453" s="105">
        <f t="shared" si="39"/>
        <v>100</v>
      </c>
      <c r="K453" s="105">
        <f t="shared" si="41"/>
        <v>6.0274855099278477E-2</v>
      </c>
      <c r="L453" s="77">
        <f t="shared" si="40"/>
        <v>0</v>
      </c>
    </row>
    <row r="454" spans="1:12" ht="40.5" customHeight="1" x14ac:dyDescent="0.25">
      <c r="A454" s="181"/>
      <c r="B454" s="180"/>
      <c r="C454" s="46" t="s">
        <v>474</v>
      </c>
      <c r="D454" s="47"/>
      <c r="E454" s="1"/>
      <c r="F454" s="16" t="s">
        <v>410</v>
      </c>
      <c r="G454" s="17">
        <v>1500000</v>
      </c>
      <c r="H454" s="35">
        <v>0</v>
      </c>
      <c r="I454" s="36">
        <v>0</v>
      </c>
      <c r="J454" s="37">
        <v>0</v>
      </c>
      <c r="K454" s="37">
        <f t="shared" si="41"/>
        <v>0</v>
      </c>
      <c r="L454" s="82">
        <f t="shared" si="40"/>
        <v>0</v>
      </c>
    </row>
    <row r="455" spans="1:12" ht="25.5" x14ac:dyDescent="0.25">
      <c r="A455" s="181"/>
      <c r="B455" s="180"/>
      <c r="C455" s="46" t="s">
        <v>474</v>
      </c>
      <c r="D455" s="47"/>
      <c r="E455" s="1"/>
      <c r="F455" s="16" t="s">
        <v>411</v>
      </c>
      <c r="G455" s="17">
        <v>0</v>
      </c>
      <c r="H455" s="18">
        <v>367214</v>
      </c>
      <c r="I455" s="17">
        <v>367214</v>
      </c>
      <c r="J455" s="105">
        <f t="shared" si="39"/>
        <v>100</v>
      </c>
      <c r="K455" s="105">
        <f t="shared" si="41"/>
        <v>4.4267541280852897E-2</v>
      </c>
      <c r="L455" s="77">
        <f t="shared" si="40"/>
        <v>0</v>
      </c>
    </row>
    <row r="456" spans="1:12" ht="24" x14ac:dyDescent="0.25">
      <c r="A456" s="181"/>
      <c r="B456" s="180"/>
      <c r="C456" s="46" t="s">
        <v>475</v>
      </c>
      <c r="D456" s="47" t="s">
        <v>469</v>
      </c>
      <c r="E456" s="1"/>
      <c r="F456" s="16" t="s">
        <v>412</v>
      </c>
      <c r="G456" s="17">
        <v>14268293</v>
      </c>
      <c r="H456" s="18">
        <v>1107523</v>
      </c>
      <c r="I456" s="17">
        <v>1107523</v>
      </c>
      <c r="J456" s="105">
        <f t="shared" ref="J456:J501" si="42">I456/H456*100</f>
        <v>100</v>
      </c>
      <c r="K456" s="105">
        <f t="shared" ref="K456:K501" si="43">I456/$I$6*100</f>
        <v>0.13351157668823641</v>
      </c>
      <c r="L456" s="77">
        <f t="shared" ref="L456:L501" si="44">+I456-H456</f>
        <v>0</v>
      </c>
    </row>
    <row r="457" spans="1:12" ht="25.5" x14ac:dyDescent="0.25">
      <c r="A457" s="81" t="s">
        <v>0</v>
      </c>
      <c r="B457" s="2"/>
      <c r="C457" s="46" t="s">
        <v>475</v>
      </c>
      <c r="D457" s="47" t="s">
        <v>469</v>
      </c>
      <c r="E457" s="1"/>
      <c r="F457" s="16" t="s">
        <v>413</v>
      </c>
      <c r="G457" s="17">
        <v>2060000</v>
      </c>
      <c r="H457" s="18">
        <v>256006</v>
      </c>
      <c r="I457" s="17">
        <v>256006</v>
      </c>
      <c r="J457" s="105">
        <f t="shared" si="42"/>
        <v>100</v>
      </c>
      <c r="K457" s="105">
        <f t="shared" si="43"/>
        <v>3.0861449109091773E-2</v>
      </c>
      <c r="L457" s="77">
        <f t="shared" si="44"/>
        <v>0</v>
      </c>
    </row>
    <row r="458" spans="1:12" ht="15" customHeight="1" x14ac:dyDescent="0.25">
      <c r="A458" s="181" t="s">
        <v>0</v>
      </c>
      <c r="B458" s="178" t="s">
        <v>100</v>
      </c>
      <c r="C458" s="179"/>
      <c r="D458" s="179"/>
      <c r="E458" s="179"/>
      <c r="F458" s="179"/>
      <c r="G458" s="63">
        <v>300000</v>
      </c>
      <c r="H458" s="64">
        <v>300000</v>
      </c>
      <c r="I458" s="63">
        <v>300000</v>
      </c>
      <c r="J458" s="108">
        <f t="shared" si="42"/>
        <v>100</v>
      </c>
      <c r="K458" s="108">
        <f t="shared" si="43"/>
        <v>3.6164913059567087E-2</v>
      </c>
      <c r="L458" s="80">
        <f t="shared" si="44"/>
        <v>0</v>
      </c>
    </row>
    <row r="459" spans="1:12" x14ac:dyDescent="0.25">
      <c r="A459" s="181"/>
      <c r="B459" s="1"/>
      <c r="C459" s="46" t="s">
        <v>474</v>
      </c>
      <c r="D459" s="47"/>
      <c r="E459" s="1"/>
      <c r="F459" s="16" t="s">
        <v>414</v>
      </c>
      <c r="G459" s="17">
        <v>300000</v>
      </c>
      <c r="H459" s="18">
        <v>300000</v>
      </c>
      <c r="I459" s="17">
        <v>300000</v>
      </c>
      <c r="J459" s="105">
        <f t="shared" si="42"/>
        <v>100</v>
      </c>
      <c r="K459" s="105">
        <f t="shared" si="43"/>
        <v>3.6164913059567087E-2</v>
      </c>
      <c r="L459" s="77">
        <f t="shared" si="44"/>
        <v>0</v>
      </c>
    </row>
    <row r="460" spans="1:12" ht="15" customHeight="1" x14ac:dyDescent="0.25">
      <c r="A460" s="181"/>
      <c r="B460" s="178" t="s">
        <v>101</v>
      </c>
      <c r="C460" s="179"/>
      <c r="D460" s="179"/>
      <c r="E460" s="179"/>
      <c r="F460" s="179"/>
      <c r="G460" s="63">
        <v>10175619</v>
      </c>
      <c r="H460" s="64">
        <v>8144106</v>
      </c>
      <c r="I460" s="63">
        <v>8117086</v>
      </c>
      <c r="J460" s="108">
        <f t="shared" si="42"/>
        <v>99.668226322201605</v>
      </c>
      <c r="K460" s="108">
        <f t="shared" si="43"/>
        <v>0.97851236495676386</v>
      </c>
      <c r="L460" s="80">
        <f t="shared" si="44"/>
        <v>-27020</v>
      </c>
    </row>
    <row r="461" spans="1:12" ht="25.5" x14ac:dyDescent="0.25">
      <c r="A461" s="181"/>
      <c r="B461" s="2"/>
      <c r="C461" s="46" t="s">
        <v>474</v>
      </c>
      <c r="D461" s="47"/>
      <c r="E461" s="1"/>
      <c r="F461" s="16" t="s">
        <v>415</v>
      </c>
      <c r="G461" s="17">
        <v>6155231</v>
      </c>
      <c r="H461" s="18">
        <v>6552916</v>
      </c>
      <c r="I461" s="17">
        <v>6552916</v>
      </c>
      <c r="J461" s="105">
        <f t="shared" si="42"/>
        <v>100</v>
      </c>
      <c r="K461" s="105">
        <f t="shared" si="43"/>
        <v>0.78995212475548704</v>
      </c>
      <c r="L461" s="77">
        <f t="shared" si="44"/>
        <v>0</v>
      </c>
    </row>
    <row r="462" spans="1:12" ht="38.25" x14ac:dyDescent="0.25">
      <c r="A462" s="181"/>
      <c r="B462" s="2"/>
      <c r="C462" s="46" t="s">
        <v>474</v>
      </c>
      <c r="D462" s="47"/>
      <c r="E462" s="1"/>
      <c r="F462" s="16" t="s">
        <v>416</v>
      </c>
      <c r="G462" s="17">
        <v>308858</v>
      </c>
      <c r="H462" s="18">
        <v>321858</v>
      </c>
      <c r="I462" s="17">
        <v>321858</v>
      </c>
      <c r="J462" s="105">
        <f t="shared" si="42"/>
        <v>100</v>
      </c>
      <c r="K462" s="105">
        <f t="shared" si="43"/>
        <v>3.8799888625087146E-2</v>
      </c>
      <c r="L462" s="77">
        <f t="shared" si="44"/>
        <v>0</v>
      </c>
    </row>
    <row r="463" spans="1:12" ht="25.5" x14ac:dyDescent="0.25">
      <c r="A463" s="181"/>
      <c r="B463" s="2"/>
      <c r="C463" s="46" t="s">
        <v>474</v>
      </c>
      <c r="D463" s="47"/>
      <c r="E463" s="1"/>
      <c r="F463" s="16" t="s">
        <v>417</v>
      </c>
      <c r="G463" s="17">
        <v>50000</v>
      </c>
      <c r="H463" s="18">
        <v>50000</v>
      </c>
      <c r="I463" s="17">
        <v>50000</v>
      </c>
      <c r="J463" s="105">
        <f t="shared" si="42"/>
        <v>100</v>
      </c>
      <c r="K463" s="105">
        <f t="shared" si="43"/>
        <v>6.0274855099278482E-3</v>
      </c>
      <c r="L463" s="77">
        <f t="shared" si="44"/>
        <v>0</v>
      </c>
    </row>
    <row r="464" spans="1:12" ht="25.5" x14ac:dyDescent="0.25">
      <c r="A464" s="181"/>
      <c r="B464" s="2"/>
      <c r="C464" s="46" t="s">
        <v>474</v>
      </c>
      <c r="D464" s="47"/>
      <c r="E464" s="1"/>
      <c r="F464" s="16" t="s">
        <v>418</v>
      </c>
      <c r="G464" s="17">
        <v>0</v>
      </c>
      <c r="H464" s="18">
        <v>37850</v>
      </c>
      <c r="I464" s="17">
        <v>37850</v>
      </c>
      <c r="J464" s="105">
        <f t="shared" si="42"/>
        <v>100</v>
      </c>
      <c r="K464" s="105">
        <f t="shared" si="43"/>
        <v>4.562806531015381E-3</v>
      </c>
      <c r="L464" s="77">
        <f t="shared" si="44"/>
        <v>0</v>
      </c>
    </row>
    <row r="465" spans="1:12" ht="25.5" x14ac:dyDescent="0.25">
      <c r="A465" s="181"/>
      <c r="B465" s="2"/>
      <c r="C465" s="46" t="s">
        <v>474</v>
      </c>
      <c r="D465" s="47"/>
      <c r="E465" s="1"/>
      <c r="F465" s="16" t="s">
        <v>419</v>
      </c>
      <c r="G465" s="17">
        <v>0</v>
      </c>
      <c r="H465" s="18">
        <v>363786</v>
      </c>
      <c r="I465" s="17">
        <v>354875</v>
      </c>
      <c r="J465" s="105">
        <f t="shared" si="42"/>
        <v>97.550482976255267</v>
      </c>
      <c r="K465" s="105">
        <f t="shared" si="43"/>
        <v>4.2780078406712906E-2</v>
      </c>
      <c r="L465" s="77">
        <f t="shared" si="44"/>
        <v>-8911</v>
      </c>
    </row>
    <row r="466" spans="1:12" ht="25.5" x14ac:dyDescent="0.25">
      <c r="A466" s="181"/>
      <c r="B466" s="2"/>
      <c r="C466" s="46" t="s">
        <v>475</v>
      </c>
      <c r="D466" s="47"/>
      <c r="E466" s="1"/>
      <c r="F466" s="16" t="s">
        <v>417</v>
      </c>
      <c r="G466" s="17">
        <v>150000</v>
      </c>
      <c r="H466" s="18">
        <v>350000</v>
      </c>
      <c r="I466" s="17">
        <v>350000</v>
      </c>
      <c r="J466" s="105">
        <f t="shared" si="42"/>
        <v>100</v>
      </c>
      <c r="K466" s="105">
        <f t="shared" si="43"/>
        <v>4.2192398569494936E-2</v>
      </c>
      <c r="L466" s="77">
        <f t="shared" si="44"/>
        <v>0</v>
      </c>
    </row>
    <row r="467" spans="1:12" ht="25.5" x14ac:dyDescent="0.25">
      <c r="A467" s="181"/>
      <c r="B467" s="2"/>
      <c r="C467" s="46" t="s">
        <v>475</v>
      </c>
      <c r="D467" s="47"/>
      <c r="E467" s="1"/>
      <c r="F467" s="16" t="s">
        <v>420</v>
      </c>
      <c r="G467" s="17">
        <v>3511530</v>
      </c>
      <c r="H467" s="18">
        <v>73696</v>
      </c>
      <c r="I467" s="17">
        <v>73696</v>
      </c>
      <c r="J467" s="105">
        <f t="shared" si="42"/>
        <v>100</v>
      </c>
      <c r="K467" s="105">
        <f t="shared" si="43"/>
        <v>8.884031442792855E-3</v>
      </c>
      <c r="L467" s="77">
        <f t="shared" si="44"/>
        <v>0</v>
      </c>
    </row>
    <row r="468" spans="1:12" ht="25.5" x14ac:dyDescent="0.25">
      <c r="A468" s="181"/>
      <c r="B468" s="2"/>
      <c r="C468" s="46" t="s">
        <v>475</v>
      </c>
      <c r="D468" s="47"/>
      <c r="E468" s="1"/>
      <c r="F468" s="16" t="s">
        <v>421</v>
      </c>
      <c r="G468" s="17">
        <v>0</v>
      </c>
      <c r="H468" s="18">
        <v>19000</v>
      </c>
      <c r="I468" s="17">
        <v>19000</v>
      </c>
      <c r="J468" s="105">
        <f t="shared" si="42"/>
        <v>100</v>
      </c>
      <c r="K468" s="105">
        <f t="shared" si="43"/>
        <v>2.2904444937725823E-3</v>
      </c>
      <c r="L468" s="77">
        <f t="shared" si="44"/>
        <v>0</v>
      </c>
    </row>
    <row r="469" spans="1:12" ht="25.5" x14ac:dyDescent="0.25">
      <c r="A469" s="181"/>
      <c r="B469" s="2"/>
      <c r="C469" s="46" t="s">
        <v>475</v>
      </c>
      <c r="D469" s="47"/>
      <c r="E469" s="1"/>
      <c r="F469" s="16" t="s">
        <v>422</v>
      </c>
      <c r="G469" s="17">
        <v>0</v>
      </c>
      <c r="H469" s="18">
        <v>319000</v>
      </c>
      <c r="I469" s="17">
        <v>300891</v>
      </c>
      <c r="J469" s="105">
        <f t="shared" si="42"/>
        <v>94.323197492163018</v>
      </c>
      <c r="K469" s="105">
        <f t="shared" si="43"/>
        <v>3.6272322851354004E-2</v>
      </c>
      <c r="L469" s="77">
        <f t="shared" si="44"/>
        <v>-18109</v>
      </c>
    </row>
    <row r="470" spans="1:12" ht="25.5" x14ac:dyDescent="0.25">
      <c r="A470" s="181"/>
      <c r="B470" s="33"/>
      <c r="C470" s="46" t="s">
        <v>475</v>
      </c>
      <c r="D470" s="47"/>
      <c r="E470" s="1"/>
      <c r="F470" s="16" t="s">
        <v>423</v>
      </c>
      <c r="G470" s="17">
        <v>0</v>
      </c>
      <c r="H470" s="18">
        <v>56000</v>
      </c>
      <c r="I470" s="17">
        <v>56000</v>
      </c>
      <c r="J470" s="105">
        <f t="shared" si="42"/>
        <v>100</v>
      </c>
      <c r="K470" s="105">
        <f t="shared" si="43"/>
        <v>6.7507837711191891E-3</v>
      </c>
      <c r="L470" s="77">
        <f t="shared" si="44"/>
        <v>0</v>
      </c>
    </row>
    <row r="471" spans="1:12" ht="15" customHeight="1" x14ac:dyDescent="0.25">
      <c r="A471" s="181"/>
      <c r="B471" s="178" t="s">
        <v>102</v>
      </c>
      <c r="C471" s="179"/>
      <c r="D471" s="179"/>
      <c r="E471" s="179"/>
      <c r="F471" s="179"/>
      <c r="G471" s="63">
        <v>10838400</v>
      </c>
      <c r="H471" s="64">
        <v>11788673</v>
      </c>
      <c r="I471" s="63">
        <v>11788673</v>
      </c>
      <c r="J471" s="108">
        <f t="shared" si="42"/>
        <v>100</v>
      </c>
      <c r="K471" s="108">
        <f t="shared" si="43"/>
        <v>1.4211211137755531</v>
      </c>
      <c r="L471" s="80">
        <f t="shared" si="44"/>
        <v>0</v>
      </c>
    </row>
    <row r="472" spans="1:12" x14ac:dyDescent="0.25">
      <c r="A472" s="181"/>
      <c r="B472" s="1"/>
      <c r="C472" s="46" t="s">
        <v>474</v>
      </c>
      <c r="D472" s="47"/>
      <c r="E472" s="1"/>
      <c r="F472" s="16" t="s">
        <v>424</v>
      </c>
      <c r="G472" s="17">
        <v>10588400</v>
      </c>
      <c r="H472" s="18">
        <v>10853018</v>
      </c>
      <c r="I472" s="17">
        <v>10853018</v>
      </c>
      <c r="J472" s="105">
        <f t="shared" si="42"/>
        <v>100</v>
      </c>
      <c r="K472" s="105">
        <f t="shared" si="43"/>
        <v>1.3083281746797222</v>
      </c>
      <c r="L472" s="77">
        <f t="shared" si="44"/>
        <v>0</v>
      </c>
    </row>
    <row r="473" spans="1:12" ht="38.25" x14ac:dyDescent="0.25">
      <c r="A473" s="81" t="s">
        <v>0</v>
      </c>
      <c r="B473" s="2"/>
      <c r="C473" s="46" t="s">
        <v>474</v>
      </c>
      <c r="D473" s="47"/>
      <c r="E473" s="1"/>
      <c r="F473" s="16" t="s">
        <v>425</v>
      </c>
      <c r="G473" s="17">
        <v>250000</v>
      </c>
      <c r="H473" s="35">
        <v>0</v>
      </c>
      <c r="I473" s="36">
        <v>0</v>
      </c>
      <c r="J473" s="37">
        <v>0</v>
      </c>
      <c r="K473" s="37">
        <f t="shared" si="43"/>
        <v>0</v>
      </c>
      <c r="L473" s="82">
        <f t="shared" si="44"/>
        <v>0</v>
      </c>
    </row>
    <row r="474" spans="1:12" ht="25.5" x14ac:dyDescent="0.25">
      <c r="A474" s="130"/>
      <c r="B474" s="145"/>
      <c r="C474" s="97" t="s">
        <v>474</v>
      </c>
      <c r="D474" s="90"/>
      <c r="E474" s="159"/>
      <c r="F474" s="98" t="s">
        <v>426</v>
      </c>
      <c r="G474" s="91">
        <v>0</v>
      </c>
      <c r="H474" s="92">
        <v>250000</v>
      </c>
      <c r="I474" s="91">
        <v>250000</v>
      </c>
      <c r="J474" s="110">
        <f t="shared" si="42"/>
        <v>100</v>
      </c>
      <c r="K474" s="110">
        <f t="shared" si="43"/>
        <v>3.0137427549639238E-2</v>
      </c>
      <c r="L474" s="93">
        <f t="shared" si="44"/>
        <v>0</v>
      </c>
    </row>
    <row r="475" spans="1:12" ht="38.25" x14ac:dyDescent="0.25">
      <c r="A475" s="181"/>
      <c r="B475" s="180"/>
      <c r="C475" s="137" t="s">
        <v>475</v>
      </c>
      <c r="D475" s="138"/>
      <c r="E475" s="1"/>
      <c r="F475" s="139" t="s">
        <v>427</v>
      </c>
      <c r="G475" s="140">
        <v>0</v>
      </c>
      <c r="H475" s="141">
        <v>685655</v>
      </c>
      <c r="I475" s="140">
        <v>685655</v>
      </c>
      <c r="J475" s="142">
        <f t="shared" si="42"/>
        <v>100</v>
      </c>
      <c r="K475" s="142">
        <f t="shared" si="43"/>
        <v>8.2655511546191579E-2</v>
      </c>
      <c r="L475" s="143">
        <f t="shared" si="44"/>
        <v>0</v>
      </c>
    </row>
    <row r="476" spans="1:12" ht="15" customHeight="1" x14ac:dyDescent="0.25">
      <c r="A476" s="81" t="s">
        <v>0</v>
      </c>
      <c r="B476" s="178" t="s">
        <v>103</v>
      </c>
      <c r="C476" s="179"/>
      <c r="D476" s="179"/>
      <c r="E476" s="179"/>
      <c r="F476" s="179"/>
      <c r="G476" s="63">
        <v>14514751</v>
      </c>
      <c r="H476" s="64">
        <v>11111765</v>
      </c>
      <c r="I476" s="63">
        <v>10883457</v>
      </c>
      <c r="J476" s="108">
        <f t="shared" si="42"/>
        <v>97.945348916216275</v>
      </c>
      <c r="K476" s="108">
        <f t="shared" si="43"/>
        <v>1.3119975873084559</v>
      </c>
      <c r="L476" s="80">
        <f t="shared" si="44"/>
        <v>-228308</v>
      </c>
    </row>
    <row r="477" spans="1:12" x14ac:dyDescent="0.25">
      <c r="A477" s="81"/>
      <c r="B477" s="133"/>
      <c r="C477" s="46" t="s">
        <v>474</v>
      </c>
      <c r="D477" s="47"/>
      <c r="E477" s="1"/>
      <c r="F477" s="16" t="s">
        <v>428</v>
      </c>
      <c r="G477" s="17">
        <v>6976564</v>
      </c>
      <c r="H477" s="18">
        <v>7616101</v>
      </c>
      <c r="I477" s="17">
        <v>7616101</v>
      </c>
      <c r="J477" s="105">
        <f t="shared" si="42"/>
        <v>100</v>
      </c>
      <c r="K477" s="105">
        <f t="shared" si="43"/>
        <v>0.91811876839293982</v>
      </c>
      <c r="L477" s="77">
        <f t="shared" si="44"/>
        <v>0</v>
      </c>
    </row>
    <row r="478" spans="1:12" ht="51" x14ac:dyDescent="0.25">
      <c r="A478" s="81"/>
      <c r="B478" s="129"/>
      <c r="C478" s="46" t="s">
        <v>474</v>
      </c>
      <c r="D478" s="47"/>
      <c r="E478" s="1"/>
      <c r="F478" s="16" t="s">
        <v>429</v>
      </c>
      <c r="G478" s="17">
        <v>0</v>
      </c>
      <c r="H478" s="18">
        <v>205000</v>
      </c>
      <c r="I478" s="17">
        <v>186299</v>
      </c>
      <c r="J478" s="105">
        <f t="shared" si="42"/>
        <v>90.877560975609768</v>
      </c>
      <c r="K478" s="105">
        <f t="shared" si="43"/>
        <v>2.2458290460280961E-2</v>
      </c>
      <c r="L478" s="77">
        <f t="shared" si="44"/>
        <v>-18701</v>
      </c>
    </row>
    <row r="479" spans="1:12" ht="38.25" x14ac:dyDescent="0.25">
      <c r="A479" s="81"/>
      <c r="B479" s="129"/>
      <c r="C479" s="46" t="s">
        <v>474</v>
      </c>
      <c r="D479" s="47"/>
      <c r="E479" s="1"/>
      <c r="F479" s="16" t="s">
        <v>430</v>
      </c>
      <c r="G479" s="17">
        <v>200000</v>
      </c>
      <c r="H479" s="35">
        <v>0</v>
      </c>
      <c r="I479" s="36">
        <v>0</v>
      </c>
      <c r="J479" s="37">
        <v>0</v>
      </c>
      <c r="K479" s="37">
        <f t="shared" si="43"/>
        <v>0</v>
      </c>
      <c r="L479" s="82">
        <f t="shared" si="44"/>
        <v>0</v>
      </c>
    </row>
    <row r="480" spans="1:12" ht="38.25" x14ac:dyDescent="0.25">
      <c r="A480" s="81"/>
      <c r="B480" s="129"/>
      <c r="C480" s="46" t="s">
        <v>474</v>
      </c>
      <c r="D480" s="47"/>
      <c r="E480" s="1"/>
      <c r="F480" s="16" t="s">
        <v>431</v>
      </c>
      <c r="G480" s="17">
        <v>500000</v>
      </c>
      <c r="H480" s="35">
        <v>0</v>
      </c>
      <c r="I480" s="36">
        <v>0</v>
      </c>
      <c r="J480" s="37">
        <v>0</v>
      </c>
      <c r="K480" s="37">
        <f t="shared" si="43"/>
        <v>0</v>
      </c>
      <c r="L480" s="82">
        <f t="shared" si="44"/>
        <v>0</v>
      </c>
    </row>
    <row r="481" spans="1:12" ht="25.5" x14ac:dyDescent="0.25">
      <c r="A481" s="130"/>
      <c r="B481" s="131"/>
      <c r="C481" s="97" t="s">
        <v>474</v>
      </c>
      <c r="D481" s="90"/>
      <c r="E481" s="136"/>
      <c r="F481" s="98" t="s">
        <v>432</v>
      </c>
      <c r="G481" s="91">
        <v>0</v>
      </c>
      <c r="H481" s="92">
        <v>735500</v>
      </c>
      <c r="I481" s="91">
        <v>525893</v>
      </c>
      <c r="J481" s="110">
        <f t="shared" si="42"/>
        <v>71.501427600271924</v>
      </c>
      <c r="K481" s="110">
        <f t="shared" si="43"/>
        <v>6.3396248745449718E-2</v>
      </c>
      <c r="L481" s="93">
        <f t="shared" si="44"/>
        <v>-209607</v>
      </c>
    </row>
    <row r="482" spans="1:12" ht="25.5" x14ac:dyDescent="0.25">
      <c r="A482" s="81"/>
      <c r="B482" s="129"/>
      <c r="C482" s="137" t="s">
        <v>475</v>
      </c>
      <c r="D482" s="138"/>
      <c r="E482" s="1"/>
      <c r="F482" s="139" t="s">
        <v>433</v>
      </c>
      <c r="G482" s="140">
        <v>2280000</v>
      </c>
      <c r="H482" s="150">
        <v>0</v>
      </c>
      <c r="I482" s="151">
        <v>0</v>
      </c>
      <c r="J482" s="152">
        <v>0</v>
      </c>
      <c r="K482" s="152">
        <f t="shared" si="43"/>
        <v>0</v>
      </c>
      <c r="L482" s="153">
        <f t="shared" si="44"/>
        <v>0</v>
      </c>
    </row>
    <row r="483" spans="1:12" ht="25.5" x14ac:dyDescent="0.25">
      <c r="A483" s="81"/>
      <c r="B483" s="129"/>
      <c r="C483" s="46" t="s">
        <v>475</v>
      </c>
      <c r="D483" s="47"/>
      <c r="E483" s="1"/>
      <c r="F483" s="16" t="s">
        <v>434</v>
      </c>
      <c r="G483" s="17">
        <v>4558187</v>
      </c>
      <c r="H483" s="18">
        <v>2305164</v>
      </c>
      <c r="I483" s="17">
        <v>2305164</v>
      </c>
      <c r="J483" s="105">
        <f t="shared" si="42"/>
        <v>100</v>
      </c>
      <c r="K483" s="105">
        <f t="shared" si="43"/>
        <v>0.27788685216014636</v>
      </c>
      <c r="L483" s="77">
        <f t="shared" si="44"/>
        <v>0</v>
      </c>
    </row>
    <row r="484" spans="1:12" ht="25.5" x14ac:dyDescent="0.25">
      <c r="A484" s="81"/>
      <c r="B484" s="134"/>
      <c r="C484" s="46" t="s">
        <v>475</v>
      </c>
      <c r="D484" s="47"/>
      <c r="E484" s="1"/>
      <c r="F484" s="16" t="s">
        <v>435</v>
      </c>
      <c r="G484" s="17">
        <v>0</v>
      </c>
      <c r="H484" s="18">
        <v>250000</v>
      </c>
      <c r="I484" s="17">
        <v>250000</v>
      </c>
      <c r="J484" s="105">
        <f t="shared" si="42"/>
        <v>100</v>
      </c>
      <c r="K484" s="105">
        <f t="shared" si="43"/>
        <v>3.0137427549639238E-2</v>
      </c>
      <c r="L484" s="77">
        <f t="shared" si="44"/>
        <v>0</v>
      </c>
    </row>
    <row r="485" spans="1:12" ht="15" customHeight="1" x14ac:dyDescent="0.25">
      <c r="A485" s="81"/>
      <c r="B485" s="178" t="s">
        <v>104</v>
      </c>
      <c r="C485" s="179"/>
      <c r="D485" s="179"/>
      <c r="E485" s="179"/>
      <c r="F485" s="179"/>
      <c r="G485" s="63">
        <v>793796</v>
      </c>
      <c r="H485" s="64">
        <v>830546</v>
      </c>
      <c r="I485" s="63">
        <v>830545</v>
      </c>
      <c r="J485" s="108">
        <f t="shared" si="42"/>
        <v>99.999879597276973</v>
      </c>
      <c r="K485" s="108">
        <f t="shared" si="43"/>
        <v>0.10012195905686049</v>
      </c>
      <c r="L485" s="80">
        <f t="shared" si="44"/>
        <v>-1</v>
      </c>
    </row>
    <row r="486" spans="1:12" ht="25.5" x14ac:dyDescent="0.25">
      <c r="A486" s="81"/>
      <c r="B486" s="1"/>
      <c r="C486" s="46" t="s">
        <v>474</v>
      </c>
      <c r="D486" s="47"/>
      <c r="E486" s="1"/>
      <c r="F486" s="16" t="s">
        <v>436</v>
      </c>
      <c r="G486" s="17">
        <v>793796</v>
      </c>
      <c r="H486" s="18">
        <v>810546</v>
      </c>
      <c r="I486" s="17">
        <v>810546</v>
      </c>
      <c r="J486" s="105">
        <f t="shared" si="42"/>
        <v>100</v>
      </c>
      <c r="K486" s="105">
        <f t="shared" si="43"/>
        <v>9.7711085402599554E-2</v>
      </c>
      <c r="L486" s="77">
        <f t="shared" si="44"/>
        <v>0</v>
      </c>
    </row>
    <row r="487" spans="1:12" ht="25.5" x14ac:dyDescent="0.25">
      <c r="A487" s="81" t="s">
        <v>0</v>
      </c>
      <c r="B487" s="2"/>
      <c r="C487" s="46" t="s">
        <v>474</v>
      </c>
      <c r="D487" s="47"/>
      <c r="E487" s="1"/>
      <c r="F487" s="16" t="s">
        <v>437</v>
      </c>
      <c r="G487" s="17">
        <v>0</v>
      </c>
      <c r="H487" s="18">
        <v>20000</v>
      </c>
      <c r="I487" s="17">
        <v>19999</v>
      </c>
      <c r="J487" s="105">
        <f t="shared" si="42"/>
        <v>99.995000000000005</v>
      </c>
      <c r="K487" s="105">
        <f t="shared" si="43"/>
        <v>2.4108736542609406E-3</v>
      </c>
      <c r="L487" s="77">
        <f t="shared" si="44"/>
        <v>-1</v>
      </c>
    </row>
    <row r="488" spans="1:12" ht="15" customHeight="1" x14ac:dyDescent="0.25">
      <c r="A488" s="181" t="s">
        <v>0</v>
      </c>
      <c r="B488" s="178" t="s">
        <v>105</v>
      </c>
      <c r="C488" s="179"/>
      <c r="D488" s="179"/>
      <c r="E488" s="179"/>
      <c r="F488" s="179"/>
      <c r="G488" s="63">
        <v>1000000</v>
      </c>
      <c r="H488" s="64">
        <v>990500</v>
      </c>
      <c r="I488" s="63">
        <v>981595</v>
      </c>
      <c r="J488" s="108">
        <f t="shared" si="42"/>
        <v>99.100959111559817</v>
      </c>
      <c r="K488" s="108">
        <f t="shared" si="43"/>
        <v>0.11833099278235253</v>
      </c>
      <c r="L488" s="80">
        <f t="shared" si="44"/>
        <v>-8905</v>
      </c>
    </row>
    <row r="489" spans="1:12" ht="25.5" x14ac:dyDescent="0.25">
      <c r="A489" s="181"/>
      <c r="B489" s="1"/>
      <c r="C489" s="46" t="s">
        <v>474</v>
      </c>
      <c r="D489" s="47"/>
      <c r="E489" s="1"/>
      <c r="F489" s="16" t="s">
        <v>438</v>
      </c>
      <c r="G489" s="17">
        <v>1000000</v>
      </c>
      <c r="H489" s="18">
        <v>990500</v>
      </c>
      <c r="I489" s="17">
        <v>981595</v>
      </c>
      <c r="J489" s="105">
        <f t="shared" si="42"/>
        <v>99.100959111559817</v>
      </c>
      <c r="K489" s="105">
        <f t="shared" si="43"/>
        <v>0.11833099278235253</v>
      </c>
      <c r="L489" s="77">
        <f t="shared" si="44"/>
        <v>-8905</v>
      </c>
    </row>
    <row r="490" spans="1:12" ht="15" customHeight="1" x14ac:dyDescent="0.25">
      <c r="A490" s="181"/>
      <c r="B490" s="178" t="s">
        <v>106</v>
      </c>
      <c r="C490" s="179"/>
      <c r="D490" s="179"/>
      <c r="E490" s="179"/>
      <c r="F490" s="179"/>
      <c r="G490" s="63">
        <v>200000</v>
      </c>
      <c r="H490" s="64">
        <v>1712065</v>
      </c>
      <c r="I490" s="63">
        <v>1712064</v>
      </c>
      <c r="J490" s="108">
        <f t="shared" si="42"/>
        <v>99.999941591002681</v>
      </c>
      <c r="K490" s="108">
        <f t="shared" si="43"/>
        <v>0.2063888190413822</v>
      </c>
      <c r="L490" s="80">
        <f t="shared" si="44"/>
        <v>-1</v>
      </c>
    </row>
    <row r="491" spans="1:12" x14ac:dyDescent="0.25">
      <c r="A491" s="181"/>
      <c r="B491" s="180"/>
      <c r="C491" s="46" t="s">
        <v>474</v>
      </c>
      <c r="D491" s="47"/>
      <c r="E491" s="1"/>
      <c r="F491" s="16" t="s">
        <v>406</v>
      </c>
      <c r="G491" s="17">
        <v>200000</v>
      </c>
      <c r="H491" s="35">
        <v>0</v>
      </c>
      <c r="I491" s="36">
        <v>0</v>
      </c>
      <c r="J491" s="109">
        <v>0</v>
      </c>
      <c r="K491" s="109">
        <f t="shared" si="43"/>
        <v>0</v>
      </c>
      <c r="L491" s="82">
        <f t="shared" si="44"/>
        <v>0</v>
      </c>
    </row>
    <row r="492" spans="1:12" ht="24" x14ac:dyDescent="0.25">
      <c r="A492" s="181"/>
      <c r="B492" s="180"/>
      <c r="C492" s="46" t="s">
        <v>475</v>
      </c>
      <c r="D492" s="47"/>
      <c r="E492" s="1"/>
      <c r="F492" s="16" t="s">
        <v>439</v>
      </c>
      <c r="G492" s="17">
        <v>0</v>
      </c>
      <c r="H492" s="18">
        <v>1618910</v>
      </c>
      <c r="I492" s="17">
        <v>1618910</v>
      </c>
      <c r="J492" s="105">
        <f t="shared" si="42"/>
        <v>100</v>
      </c>
      <c r="K492" s="105">
        <f t="shared" si="43"/>
        <v>0.19515913133754587</v>
      </c>
      <c r="L492" s="77">
        <f t="shared" si="44"/>
        <v>0</v>
      </c>
    </row>
    <row r="493" spans="1:12" ht="24" x14ac:dyDescent="0.25">
      <c r="A493" s="181"/>
      <c r="B493" s="180"/>
      <c r="C493" s="46" t="s">
        <v>475</v>
      </c>
      <c r="D493" s="47"/>
      <c r="E493" s="1"/>
      <c r="F493" s="16" t="s">
        <v>159</v>
      </c>
      <c r="G493" s="17">
        <v>0</v>
      </c>
      <c r="H493" s="18">
        <v>93155</v>
      </c>
      <c r="I493" s="17">
        <v>93154</v>
      </c>
      <c r="J493" s="105">
        <f t="shared" si="42"/>
        <v>99.998926520315607</v>
      </c>
      <c r="K493" s="105">
        <f t="shared" si="43"/>
        <v>1.1229687703836375E-2</v>
      </c>
      <c r="L493" s="77">
        <f t="shared" si="44"/>
        <v>-1</v>
      </c>
    </row>
    <row r="494" spans="1:12" ht="28.5" customHeight="1" thickBot="1" x14ac:dyDescent="0.3">
      <c r="A494" s="176" t="s">
        <v>107</v>
      </c>
      <c r="B494" s="177"/>
      <c r="C494" s="177"/>
      <c r="D494" s="177"/>
      <c r="E494" s="177"/>
      <c r="F494" s="177"/>
      <c r="G494" s="59">
        <v>375000</v>
      </c>
      <c r="H494" s="60">
        <v>501036</v>
      </c>
      <c r="I494" s="59">
        <v>497691</v>
      </c>
      <c r="J494" s="106">
        <f t="shared" si="42"/>
        <v>99.332383301798671</v>
      </c>
      <c r="K494" s="106">
        <f t="shared" si="43"/>
        <v>5.999650581843001E-2</v>
      </c>
      <c r="L494" s="78">
        <f t="shared" si="44"/>
        <v>-3345</v>
      </c>
    </row>
    <row r="495" spans="1:12" ht="15" customHeight="1" x14ac:dyDescent="0.25">
      <c r="A495" s="181" t="s">
        <v>0</v>
      </c>
      <c r="B495" s="195" t="s">
        <v>108</v>
      </c>
      <c r="C495" s="196"/>
      <c r="D495" s="196"/>
      <c r="E495" s="196"/>
      <c r="F495" s="196"/>
      <c r="G495" s="61">
        <v>375000</v>
      </c>
      <c r="H495" s="62">
        <v>501036</v>
      </c>
      <c r="I495" s="61">
        <v>497691</v>
      </c>
      <c r="J495" s="107">
        <f t="shared" si="42"/>
        <v>99.332383301798671</v>
      </c>
      <c r="K495" s="107">
        <f t="shared" si="43"/>
        <v>5.999650581843001E-2</v>
      </c>
      <c r="L495" s="79">
        <f t="shared" si="44"/>
        <v>-3345</v>
      </c>
    </row>
    <row r="496" spans="1:12" ht="25.5" x14ac:dyDescent="0.25">
      <c r="A496" s="181"/>
      <c r="B496" s="180"/>
      <c r="C496" s="46" t="s">
        <v>474</v>
      </c>
      <c r="D496" s="47"/>
      <c r="E496" s="1"/>
      <c r="F496" s="16" t="s">
        <v>440</v>
      </c>
      <c r="G496" s="17">
        <v>375000</v>
      </c>
      <c r="H496" s="18">
        <v>440903</v>
      </c>
      <c r="I496" s="17">
        <v>440559</v>
      </c>
      <c r="J496" s="105">
        <f t="shared" si="42"/>
        <v>99.921978303617792</v>
      </c>
      <c r="K496" s="105">
        <f t="shared" si="43"/>
        <v>5.3109259775366055E-2</v>
      </c>
      <c r="L496" s="77">
        <f t="shared" si="44"/>
        <v>-344</v>
      </c>
    </row>
    <row r="497" spans="1:12" x14ac:dyDescent="0.25">
      <c r="A497" s="181"/>
      <c r="B497" s="180"/>
      <c r="C497" s="46" t="s">
        <v>474</v>
      </c>
      <c r="D497" s="47"/>
      <c r="E497" s="1"/>
      <c r="F497" s="16" t="s">
        <v>185</v>
      </c>
      <c r="G497" s="17">
        <v>0</v>
      </c>
      <c r="H497" s="18">
        <v>133</v>
      </c>
      <c r="I497" s="17">
        <v>132</v>
      </c>
      <c r="J497" s="105">
        <f t="shared" si="42"/>
        <v>99.248120300751879</v>
      </c>
      <c r="K497" s="105">
        <f t="shared" si="43"/>
        <v>1.5912561746209519E-5</v>
      </c>
      <c r="L497" s="77">
        <f t="shared" si="44"/>
        <v>-1</v>
      </c>
    </row>
    <row r="498" spans="1:12" ht="24" x14ac:dyDescent="0.25">
      <c r="A498" s="181"/>
      <c r="B498" s="180"/>
      <c r="C498" s="46" t="s">
        <v>475</v>
      </c>
      <c r="D498" s="47"/>
      <c r="E498" s="1"/>
      <c r="F498" s="16" t="s">
        <v>119</v>
      </c>
      <c r="G498" s="17">
        <v>0</v>
      </c>
      <c r="H498" s="18">
        <v>60000</v>
      </c>
      <c r="I498" s="17">
        <v>57000</v>
      </c>
      <c r="J498" s="105">
        <f t="shared" si="42"/>
        <v>95</v>
      </c>
      <c r="K498" s="105">
        <f t="shared" si="43"/>
        <v>6.8713334813177472E-3</v>
      </c>
      <c r="L498" s="77">
        <f t="shared" si="44"/>
        <v>-3000</v>
      </c>
    </row>
    <row r="499" spans="1:12" ht="18.75" customHeight="1" thickBot="1" x14ac:dyDescent="0.3">
      <c r="A499" s="176" t="s">
        <v>109</v>
      </c>
      <c r="B499" s="177"/>
      <c r="C499" s="177"/>
      <c r="D499" s="177"/>
      <c r="E499" s="177"/>
      <c r="F499" s="177"/>
      <c r="G499" s="59">
        <v>3375000</v>
      </c>
      <c r="H499" s="60">
        <v>3520000</v>
      </c>
      <c r="I499" s="59">
        <v>3478177</v>
      </c>
      <c r="J499" s="106">
        <f t="shared" si="42"/>
        <v>98.811846590909084</v>
      </c>
      <c r="K499" s="106">
        <f t="shared" si="43"/>
        <v>0.41929322936928626</v>
      </c>
      <c r="L499" s="78">
        <f t="shared" si="44"/>
        <v>-41823</v>
      </c>
    </row>
    <row r="500" spans="1:12" ht="15" customHeight="1" x14ac:dyDescent="0.25">
      <c r="A500" s="181" t="s">
        <v>0</v>
      </c>
      <c r="B500" s="195" t="s">
        <v>110</v>
      </c>
      <c r="C500" s="196"/>
      <c r="D500" s="196"/>
      <c r="E500" s="196"/>
      <c r="F500" s="197"/>
      <c r="G500" s="61">
        <v>2788000</v>
      </c>
      <c r="H500" s="62">
        <v>2788000</v>
      </c>
      <c r="I500" s="61">
        <v>2788000</v>
      </c>
      <c r="J500" s="107">
        <f t="shared" si="42"/>
        <v>100</v>
      </c>
      <c r="K500" s="107">
        <f t="shared" si="43"/>
        <v>0.33609259203357678</v>
      </c>
      <c r="L500" s="79">
        <f t="shared" si="44"/>
        <v>0</v>
      </c>
    </row>
    <row r="501" spans="1:12" x14ac:dyDescent="0.25">
      <c r="A501" s="181"/>
      <c r="B501" s="1"/>
      <c r="C501" s="46" t="s">
        <v>474</v>
      </c>
      <c r="D501" s="47"/>
      <c r="E501" s="1"/>
      <c r="F501" s="30" t="s">
        <v>441</v>
      </c>
      <c r="G501" s="17">
        <v>2788000</v>
      </c>
      <c r="H501" s="18">
        <v>2788000</v>
      </c>
      <c r="I501" s="17">
        <v>2788000</v>
      </c>
      <c r="J501" s="105">
        <f t="shared" si="42"/>
        <v>100</v>
      </c>
      <c r="K501" s="105">
        <f t="shared" si="43"/>
        <v>0.33609259203357678</v>
      </c>
      <c r="L501" s="77">
        <f t="shared" si="44"/>
        <v>0</v>
      </c>
    </row>
    <row r="502" spans="1:12" ht="15" customHeight="1" x14ac:dyDescent="0.25">
      <c r="A502" s="181"/>
      <c r="B502" s="178" t="s">
        <v>111</v>
      </c>
      <c r="C502" s="179"/>
      <c r="D502" s="179"/>
      <c r="E502" s="179"/>
      <c r="F502" s="193"/>
      <c r="G502" s="63">
        <v>587000</v>
      </c>
      <c r="H502" s="64">
        <v>732000</v>
      </c>
      <c r="I502" s="63">
        <v>690177</v>
      </c>
      <c r="J502" s="108">
        <f t="shared" ref="J502:J550" si="45">I502/H502*100</f>
        <v>94.286475409836072</v>
      </c>
      <c r="K502" s="108">
        <f>I502/$I$6*100</f>
        <v>8.320063733570944E-2</v>
      </c>
      <c r="L502" s="80">
        <f t="shared" ref="L502:L550" si="46">+I502-H502</f>
        <v>-41823</v>
      </c>
    </row>
    <row r="503" spans="1:12" ht="16.5" customHeight="1" x14ac:dyDescent="0.25">
      <c r="A503" s="181"/>
      <c r="B503" s="180"/>
      <c r="C503" s="46" t="s">
        <v>474</v>
      </c>
      <c r="D503" s="47"/>
      <c r="E503" s="1"/>
      <c r="F503" s="30" t="s">
        <v>442</v>
      </c>
      <c r="G503" s="17">
        <v>587000</v>
      </c>
      <c r="H503" s="18">
        <v>634196</v>
      </c>
      <c r="I503" s="17">
        <v>634174</v>
      </c>
      <c r="J503" s="105">
        <f t="shared" si="45"/>
        <v>99.99653104087696</v>
      </c>
      <c r="K503" s="105">
        <f>I503/$I$6*100</f>
        <v>7.6449491915459661E-2</v>
      </c>
      <c r="L503" s="77">
        <f t="shared" si="46"/>
        <v>-22</v>
      </c>
    </row>
    <row r="504" spans="1:12" ht="28.5" customHeight="1" x14ac:dyDescent="0.25">
      <c r="A504" s="194"/>
      <c r="B504" s="200"/>
      <c r="C504" s="46" t="s">
        <v>474</v>
      </c>
      <c r="D504" s="47"/>
      <c r="E504" s="31"/>
      <c r="F504" s="32" t="s">
        <v>443</v>
      </c>
      <c r="G504" s="17">
        <v>0</v>
      </c>
      <c r="H504" s="18">
        <v>97804</v>
      </c>
      <c r="I504" s="17">
        <v>56004</v>
      </c>
      <c r="J504" s="105">
        <f t="shared" si="45"/>
        <v>57.261461698908022</v>
      </c>
      <c r="K504" s="105">
        <f>I504/$I$6*100</f>
        <v>6.7512659699599841E-3</v>
      </c>
      <c r="L504" s="77">
        <f t="shared" si="46"/>
        <v>-41800</v>
      </c>
    </row>
    <row r="505" spans="1:12" ht="24" customHeight="1" thickBot="1" x14ac:dyDescent="0.3">
      <c r="A505" s="174" t="s">
        <v>473</v>
      </c>
      <c r="B505" s="175"/>
      <c r="C505" s="175"/>
      <c r="D505" s="175"/>
      <c r="E505" s="175"/>
      <c r="F505" s="175"/>
      <c r="G505" s="71">
        <f>G510+G528+G533+G540+G546+G550+G557+G560</f>
        <v>61576000</v>
      </c>
      <c r="H505" s="71">
        <f>H510+H528+H533+H540+H546+H550+H557+H560</f>
        <v>98939616</v>
      </c>
      <c r="I505" s="71">
        <f>I510+I528+I533+I540+I546+I550+I557+I560+0.59</f>
        <v>98508511.590000004</v>
      </c>
      <c r="J505" s="117">
        <f>I505/H505*100</f>
        <v>99.564275234300496</v>
      </c>
      <c r="K505" s="135">
        <f>I505/$I$6*100</f>
        <v>11.87517252426569</v>
      </c>
      <c r="L505" s="71">
        <f>+I505-H505</f>
        <v>-431104.40999999642</v>
      </c>
    </row>
    <row r="506" spans="1:12" ht="15.75" thickTop="1" x14ac:dyDescent="0.25">
      <c r="A506" s="166" t="s">
        <v>463</v>
      </c>
      <c r="B506" s="167"/>
      <c r="C506" s="45"/>
      <c r="D506" s="45"/>
      <c r="E506" s="8"/>
      <c r="F506" s="9"/>
      <c r="G506" s="10"/>
      <c r="H506" s="11"/>
      <c r="I506" s="11"/>
      <c r="J506" s="118"/>
      <c r="K506" s="118"/>
      <c r="L506" s="11"/>
    </row>
    <row r="507" spans="1:12" ht="16.5" customHeight="1" x14ac:dyDescent="0.25">
      <c r="A507" s="122"/>
      <c r="B507" s="123"/>
      <c r="C507" s="162" t="s">
        <v>467</v>
      </c>
      <c r="D507" s="162"/>
      <c r="E507" s="162"/>
      <c r="F507" s="163"/>
      <c r="G507" s="26">
        <f>G512+G522+G527+G530+G532+G535+G537+G539+G542+G543+G544+G545+G549+G552+G554+G555+G556+G559+G562+G564+G566</f>
        <v>54271000</v>
      </c>
      <c r="H507" s="26">
        <f>H512+H522+H527+H530+H532+H535+H537+H539+H542+H543+H544+H545+H549+H552+H554+H555+H556+H559+H562+H564+H566</f>
        <v>81342878</v>
      </c>
      <c r="I507" s="26">
        <f>I512+I522+I527+I530+I532+I535+I537+I539+I542+I543+I544+I545+I549+I552+I554+I555+I556+I559+I562+I564+I566-0.69</f>
        <v>80924565.310000002</v>
      </c>
      <c r="J507" s="119">
        <f>I507/H507*100</f>
        <v>99.485741468355712</v>
      </c>
      <c r="K507" s="119">
        <f t="shared" ref="K507:K508" si="47">I507/$I$6*100</f>
        <v>9.7554328960646952</v>
      </c>
      <c r="L507" s="26">
        <f t="shared" ref="L507:L508" si="48">+I507-H507</f>
        <v>-418312.68999999762</v>
      </c>
    </row>
    <row r="508" spans="1:12" ht="20.25" customHeight="1" x14ac:dyDescent="0.25">
      <c r="A508" s="22"/>
      <c r="B508" s="23"/>
      <c r="C508" s="168" t="s">
        <v>468</v>
      </c>
      <c r="D508" s="168"/>
      <c r="E508" s="168"/>
      <c r="F508" s="169"/>
      <c r="G508" s="27">
        <f>G513+G514+G515+G516+G517+G518+G519+G520+G523+G525</f>
        <v>7305000</v>
      </c>
      <c r="H508" s="27">
        <f>H513+H514+H515+H516+H517+H518+H519+H520+H523+H525</f>
        <v>17596738</v>
      </c>
      <c r="I508" s="27">
        <f>I513+I514+I515+I516+I517+I518+I519+I520+I523+I525-0.72</f>
        <v>17583946.280000001</v>
      </c>
      <c r="J508" s="120">
        <f>I508/H508*100</f>
        <v>99.927306299610763</v>
      </c>
      <c r="K508" s="120">
        <f t="shared" si="47"/>
        <v>2.1197396282009935</v>
      </c>
      <c r="L508" s="27">
        <f t="shared" si="48"/>
        <v>-12791.719999998808</v>
      </c>
    </row>
    <row r="509" spans="1:12" ht="15" customHeight="1" x14ac:dyDescent="0.25">
      <c r="A509" s="126"/>
      <c r="B509" s="127"/>
      <c r="C509" s="170" t="s">
        <v>477</v>
      </c>
      <c r="D509" s="170"/>
      <c r="E509" s="127"/>
      <c r="F509" s="28"/>
      <c r="G509" s="17"/>
      <c r="H509" s="18"/>
      <c r="I509" s="17"/>
      <c r="J509" s="105"/>
      <c r="K509" s="105"/>
      <c r="L509" s="77"/>
    </row>
    <row r="510" spans="1:12" ht="18.75" customHeight="1" thickBot="1" x14ac:dyDescent="0.3">
      <c r="A510" s="176" t="s">
        <v>1</v>
      </c>
      <c r="B510" s="177"/>
      <c r="C510" s="177"/>
      <c r="D510" s="177"/>
      <c r="E510" s="177"/>
      <c r="F510" s="177"/>
      <c r="G510" s="59">
        <v>27315000</v>
      </c>
      <c r="H510" s="60">
        <v>56214876</v>
      </c>
      <c r="I510" s="59">
        <v>55802358</v>
      </c>
      <c r="J510" s="106">
        <f t="shared" si="45"/>
        <v>99.266176447671967</v>
      </c>
      <c r="K510" s="106">
        <f t="shared" ref="K510:K522" si="49">I510/$I$6*100</f>
        <v>6.7269580852961264</v>
      </c>
      <c r="L510" s="78">
        <f t="shared" si="46"/>
        <v>-412518</v>
      </c>
    </row>
    <row r="511" spans="1:12" x14ac:dyDescent="0.25">
      <c r="A511" s="181"/>
      <c r="B511" s="195" t="s">
        <v>3</v>
      </c>
      <c r="C511" s="196"/>
      <c r="D511" s="196"/>
      <c r="E511" s="196"/>
      <c r="F511" s="196"/>
      <c r="G511" s="61">
        <v>19665000</v>
      </c>
      <c r="H511" s="62">
        <v>45350738</v>
      </c>
      <c r="I511" s="61">
        <v>45348282</v>
      </c>
      <c r="J511" s="107">
        <f t="shared" si="45"/>
        <v>99.99458443212103</v>
      </c>
      <c r="K511" s="107">
        <f t="shared" si="49"/>
        <v>5.4667222531024375</v>
      </c>
      <c r="L511" s="79">
        <f t="shared" si="46"/>
        <v>-2456</v>
      </c>
    </row>
    <row r="512" spans="1:12" ht="18.75" customHeight="1" x14ac:dyDescent="0.25">
      <c r="A512" s="181"/>
      <c r="B512" s="180"/>
      <c r="C512" s="49" t="s">
        <v>474</v>
      </c>
      <c r="D512" s="50"/>
      <c r="E512" s="1"/>
      <c r="F512" s="16" t="s">
        <v>444</v>
      </c>
      <c r="G512" s="17">
        <v>12400000</v>
      </c>
      <c r="H512" s="18">
        <v>31754000</v>
      </c>
      <c r="I512" s="17">
        <v>31754000</v>
      </c>
      <c r="J512" s="105">
        <f t="shared" si="45"/>
        <v>100</v>
      </c>
      <c r="K512" s="105">
        <f t="shared" si="49"/>
        <v>3.8279354976449778</v>
      </c>
      <c r="L512" s="77">
        <f t="shared" si="46"/>
        <v>0</v>
      </c>
    </row>
    <row r="513" spans="1:12" ht="18" customHeight="1" x14ac:dyDescent="0.25">
      <c r="A513" s="181"/>
      <c r="B513" s="180"/>
      <c r="C513" s="46" t="s">
        <v>475</v>
      </c>
      <c r="D513" s="47"/>
      <c r="E513" s="1"/>
      <c r="F513" s="16" t="s">
        <v>445</v>
      </c>
      <c r="G513" s="17">
        <v>499773</v>
      </c>
      <c r="H513" s="18">
        <v>273103</v>
      </c>
      <c r="I513" s="17">
        <v>273070</v>
      </c>
      <c r="J513" s="105">
        <f t="shared" si="45"/>
        <v>99.987916646832872</v>
      </c>
      <c r="K513" s="105">
        <f t="shared" si="49"/>
        <v>3.2918509363919948E-2</v>
      </c>
      <c r="L513" s="77">
        <f t="shared" si="46"/>
        <v>-33</v>
      </c>
    </row>
    <row r="514" spans="1:12" ht="16.5" customHeight="1" x14ac:dyDescent="0.25">
      <c r="A514" s="181"/>
      <c r="B514" s="180"/>
      <c r="C514" s="46" t="s">
        <v>475</v>
      </c>
      <c r="D514" s="47"/>
      <c r="E514" s="1"/>
      <c r="F514" s="16" t="s">
        <v>446</v>
      </c>
      <c r="G514" s="17">
        <v>0</v>
      </c>
      <c r="H514" s="18">
        <v>1067210</v>
      </c>
      <c r="I514" s="17">
        <v>1067211</v>
      </c>
      <c r="J514" s="105">
        <f t="shared" si="45"/>
        <v>100.00009370227041</v>
      </c>
      <c r="K514" s="105">
        <f t="shared" si="49"/>
        <v>0.12865197677071216</v>
      </c>
      <c r="L514" s="77">
        <f t="shared" si="46"/>
        <v>1</v>
      </c>
    </row>
    <row r="515" spans="1:12" ht="17.25" customHeight="1" x14ac:dyDescent="0.25">
      <c r="A515" s="181"/>
      <c r="B515" s="180"/>
      <c r="C515" s="46" t="s">
        <v>475</v>
      </c>
      <c r="D515" s="47" t="s">
        <v>469</v>
      </c>
      <c r="E515" s="1"/>
      <c r="F515" s="16" t="s">
        <v>120</v>
      </c>
      <c r="G515" s="17">
        <v>213227</v>
      </c>
      <c r="H515" s="18">
        <v>213227</v>
      </c>
      <c r="I515" s="17">
        <v>213227</v>
      </c>
      <c r="J515" s="105">
        <f t="shared" si="45"/>
        <v>100</v>
      </c>
      <c r="K515" s="105">
        <f t="shared" si="49"/>
        <v>2.5704453056507707E-2</v>
      </c>
      <c r="L515" s="77">
        <f t="shared" si="46"/>
        <v>0</v>
      </c>
    </row>
    <row r="516" spans="1:12" ht="39" customHeight="1" x14ac:dyDescent="0.25">
      <c r="A516" s="181"/>
      <c r="B516" s="180"/>
      <c r="C516" s="46" t="s">
        <v>475</v>
      </c>
      <c r="D516" s="47"/>
      <c r="E516" s="1"/>
      <c r="F516" s="16" t="s">
        <v>121</v>
      </c>
      <c r="G516" s="17">
        <v>0</v>
      </c>
      <c r="H516" s="18">
        <v>3724790</v>
      </c>
      <c r="I516" s="17">
        <v>3724789</v>
      </c>
      <c r="J516" s="105">
        <f t="shared" si="45"/>
        <v>99.999973152848881</v>
      </c>
      <c r="K516" s="105">
        <f t="shared" si="49"/>
        <v>0.44902223450077278</v>
      </c>
      <c r="L516" s="77">
        <f t="shared" si="46"/>
        <v>-1</v>
      </c>
    </row>
    <row r="517" spans="1:12" ht="43.5" customHeight="1" x14ac:dyDescent="0.25">
      <c r="A517" s="181"/>
      <c r="B517" s="180"/>
      <c r="C517" s="46" t="s">
        <v>475</v>
      </c>
      <c r="D517" s="47"/>
      <c r="E517" s="1"/>
      <c r="F517" s="16" t="s">
        <v>123</v>
      </c>
      <c r="G517" s="17">
        <v>0</v>
      </c>
      <c r="H517" s="18">
        <v>121156</v>
      </c>
      <c r="I517" s="17">
        <v>121155</v>
      </c>
      <c r="J517" s="105">
        <f t="shared" si="45"/>
        <v>99.99917461784807</v>
      </c>
      <c r="K517" s="105">
        <f t="shared" si="49"/>
        <v>1.460520013910617E-2</v>
      </c>
      <c r="L517" s="77">
        <f t="shared" si="46"/>
        <v>-1</v>
      </c>
    </row>
    <row r="518" spans="1:12" ht="27" customHeight="1" x14ac:dyDescent="0.25">
      <c r="A518" s="181"/>
      <c r="B518" s="180"/>
      <c r="C518" s="46" t="s">
        <v>475</v>
      </c>
      <c r="D518" s="47"/>
      <c r="E518" s="1"/>
      <c r="F518" s="16" t="s">
        <v>124</v>
      </c>
      <c r="G518" s="17">
        <v>0</v>
      </c>
      <c r="H518" s="18">
        <v>71648</v>
      </c>
      <c r="I518" s="17">
        <v>71648</v>
      </c>
      <c r="J518" s="105">
        <f t="shared" si="45"/>
        <v>100</v>
      </c>
      <c r="K518" s="105">
        <f t="shared" si="49"/>
        <v>8.6371456363062097E-3</v>
      </c>
      <c r="L518" s="77">
        <f t="shared" si="46"/>
        <v>0</v>
      </c>
    </row>
    <row r="519" spans="1:12" ht="29.25" customHeight="1" x14ac:dyDescent="0.25">
      <c r="A519" s="181"/>
      <c r="B519" s="180"/>
      <c r="C519" s="46" t="s">
        <v>475</v>
      </c>
      <c r="D519" s="47"/>
      <c r="E519" s="1"/>
      <c r="F519" s="16" t="s">
        <v>125</v>
      </c>
      <c r="G519" s="17">
        <v>0</v>
      </c>
      <c r="H519" s="18">
        <v>33866</v>
      </c>
      <c r="I519" s="17">
        <v>33865</v>
      </c>
      <c r="J519" s="105">
        <f t="shared" si="45"/>
        <v>99.997047185968228</v>
      </c>
      <c r="K519" s="105">
        <f t="shared" si="49"/>
        <v>4.0824159358741315E-3</v>
      </c>
      <c r="L519" s="77">
        <f t="shared" si="46"/>
        <v>-1</v>
      </c>
    </row>
    <row r="520" spans="1:12" ht="15" customHeight="1" x14ac:dyDescent="0.25">
      <c r="A520" s="81" t="s">
        <v>0</v>
      </c>
      <c r="B520" s="2"/>
      <c r="C520" s="46" t="s">
        <v>475</v>
      </c>
      <c r="D520" s="47" t="s">
        <v>469</v>
      </c>
      <c r="E520" s="1"/>
      <c r="F520" s="16" t="s">
        <v>128</v>
      </c>
      <c r="G520" s="17">
        <v>6552000</v>
      </c>
      <c r="H520" s="18">
        <v>8091738</v>
      </c>
      <c r="I520" s="17">
        <v>8089317</v>
      </c>
      <c r="J520" s="105">
        <f t="shared" si="45"/>
        <v>99.970080593316297</v>
      </c>
      <c r="K520" s="105">
        <f t="shared" si="49"/>
        <v>0.9751648200542602</v>
      </c>
      <c r="L520" s="77">
        <f t="shared" si="46"/>
        <v>-2421</v>
      </c>
    </row>
    <row r="521" spans="1:12" x14ac:dyDescent="0.25">
      <c r="A521" s="81" t="s">
        <v>0</v>
      </c>
      <c r="B521" s="178" t="s">
        <v>5</v>
      </c>
      <c r="C521" s="179"/>
      <c r="D521" s="179"/>
      <c r="E521" s="179"/>
      <c r="F521" s="179"/>
      <c r="G521" s="63">
        <v>7600000</v>
      </c>
      <c r="H521" s="64">
        <v>6682213</v>
      </c>
      <c r="I521" s="63">
        <v>6282488</v>
      </c>
      <c r="J521" s="108">
        <f t="shared" si="45"/>
        <v>94.018074551050674</v>
      </c>
      <c r="K521" s="108">
        <f t="shared" si="49"/>
        <v>0.75735210772591177</v>
      </c>
      <c r="L521" s="80">
        <f t="shared" si="46"/>
        <v>-399725</v>
      </c>
    </row>
    <row r="522" spans="1:12" ht="27.75" customHeight="1" x14ac:dyDescent="0.25">
      <c r="A522" s="81"/>
      <c r="B522" s="180"/>
      <c r="C522" s="49" t="s">
        <v>474</v>
      </c>
      <c r="D522" s="47" t="s">
        <v>469</v>
      </c>
      <c r="E522" s="1"/>
      <c r="F522" s="16" t="s">
        <v>135</v>
      </c>
      <c r="G522" s="17">
        <v>7560000</v>
      </c>
      <c r="H522" s="18">
        <v>6682213</v>
      </c>
      <c r="I522" s="17">
        <v>6282488</v>
      </c>
      <c r="J522" s="105">
        <f t="shared" si="45"/>
        <v>94.018074551050674</v>
      </c>
      <c r="K522" s="105">
        <f t="shared" si="49"/>
        <v>0.75735210772591177</v>
      </c>
      <c r="L522" s="77">
        <f t="shared" si="46"/>
        <v>-399725</v>
      </c>
    </row>
    <row r="523" spans="1:12" ht="29.25" customHeight="1" x14ac:dyDescent="0.25">
      <c r="A523" s="81"/>
      <c r="B523" s="180"/>
      <c r="C523" s="46" t="s">
        <v>475</v>
      </c>
      <c r="D523" s="47" t="s">
        <v>469</v>
      </c>
      <c r="E523" s="1"/>
      <c r="F523" s="16" t="s">
        <v>136</v>
      </c>
      <c r="G523" s="17">
        <v>40000</v>
      </c>
      <c r="H523" s="37">
        <v>0</v>
      </c>
      <c r="I523" s="38">
        <v>0</v>
      </c>
      <c r="J523" s="37">
        <v>0</v>
      </c>
      <c r="K523" s="37">
        <f t="shared" ref="K523" si="50">I523/$I$6*100</f>
        <v>0</v>
      </c>
      <c r="L523" s="87">
        <f t="shared" ref="L523" si="51">+I523-H523</f>
        <v>0</v>
      </c>
    </row>
    <row r="524" spans="1:12" x14ac:dyDescent="0.25">
      <c r="A524" s="81"/>
      <c r="B524" s="178" t="s">
        <v>112</v>
      </c>
      <c r="C524" s="179"/>
      <c r="D524" s="179"/>
      <c r="E524" s="179"/>
      <c r="F524" s="179"/>
      <c r="G524" s="63">
        <v>0</v>
      </c>
      <c r="H524" s="64">
        <v>4000000</v>
      </c>
      <c r="I524" s="63">
        <v>3989665</v>
      </c>
      <c r="J524" s="108">
        <f t="shared" si="45"/>
        <v>99.741624999999999</v>
      </c>
      <c r="K524" s="108">
        <f t="shared" ref="K524:K550" si="52">I524/$I$6*100</f>
        <v>0.48095295953932571</v>
      </c>
      <c r="L524" s="80">
        <f t="shared" si="46"/>
        <v>-10335</v>
      </c>
    </row>
    <row r="525" spans="1:12" ht="15" customHeight="1" x14ac:dyDescent="0.25">
      <c r="A525" s="130"/>
      <c r="B525" s="160"/>
      <c r="C525" s="46" t="s">
        <v>475</v>
      </c>
      <c r="D525" s="47"/>
      <c r="E525" s="1"/>
      <c r="F525" s="16" t="s">
        <v>445</v>
      </c>
      <c r="G525" s="17">
        <v>0</v>
      </c>
      <c r="H525" s="18">
        <v>4000000</v>
      </c>
      <c r="I525" s="17">
        <v>3989665</v>
      </c>
      <c r="J525" s="105">
        <f t="shared" si="45"/>
        <v>99.741624999999999</v>
      </c>
      <c r="K525" s="105">
        <f t="shared" si="52"/>
        <v>0.48095295953932571</v>
      </c>
      <c r="L525" s="77">
        <f t="shared" si="46"/>
        <v>-10335</v>
      </c>
    </row>
    <row r="526" spans="1:12" x14ac:dyDescent="0.25">
      <c r="A526" s="81"/>
      <c r="B526" s="195" t="s">
        <v>7</v>
      </c>
      <c r="C526" s="179"/>
      <c r="D526" s="179"/>
      <c r="E526" s="179"/>
      <c r="F526" s="179"/>
      <c r="G526" s="63">
        <v>50000</v>
      </c>
      <c r="H526" s="64">
        <v>181925</v>
      </c>
      <c r="I526" s="63">
        <v>181924</v>
      </c>
      <c r="J526" s="108">
        <f t="shared" si="45"/>
        <v>99.999450322935274</v>
      </c>
      <c r="K526" s="108">
        <f t="shared" si="52"/>
        <v>2.1930885478162278E-2</v>
      </c>
      <c r="L526" s="80">
        <f t="shared" si="46"/>
        <v>-1</v>
      </c>
    </row>
    <row r="527" spans="1:12" ht="15" customHeight="1" x14ac:dyDescent="0.25">
      <c r="A527" s="29"/>
      <c r="B527" s="1"/>
      <c r="C527" s="49" t="s">
        <v>474</v>
      </c>
      <c r="D527" s="47"/>
      <c r="E527" s="1"/>
      <c r="F527" s="16" t="s">
        <v>142</v>
      </c>
      <c r="G527" s="17">
        <v>50000</v>
      </c>
      <c r="H527" s="18">
        <v>181925</v>
      </c>
      <c r="I527" s="17">
        <v>181924</v>
      </c>
      <c r="J527" s="105">
        <f t="shared" si="45"/>
        <v>99.999450322935274</v>
      </c>
      <c r="K527" s="105">
        <f t="shared" si="52"/>
        <v>2.1930885478162278E-2</v>
      </c>
      <c r="L527" s="77">
        <f t="shared" si="46"/>
        <v>-1</v>
      </c>
    </row>
    <row r="528" spans="1:12" ht="18.75" customHeight="1" thickBot="1" x14ac:dyDescent="0.3">
      <c r="A528" s="176" t="s">
        <v>15</v>
      </c>
      <c r="B528" s="177"/>
      <c r="C528" s="177"/>
      <c r="D528" s="177"/>
      <c r="E528" s="177"/>
      <c r="F528" s="177"/>
      <c r="G528" s="59">
        <v>31400000</v>
      </c>
      <c r="H528" s="60">
        <v>39096850</v>
      </c>
      <c r="I528" s="59">
        <v>39096846</v>
      </c>
      <c r="J528" s="106">
        <f t="shared" si="45"/>
        <v>99.999989768996727</v>
      </c>
      <c r="K528" s="106">
        <f t="shared" si="52"/>
        <v>4.7131134549776101</v>
      </c>
      <c r="L528" s="78">
        <f t="shared" si="46"/>
        <v>-4</v>
      </c>
    </row>
    <row r="529" spans="1:12" x14ac:dyDescent="0.25">
      <c r="A529" s="181" t="s">
        <v>0</v>
      </c>
      <c r="B529" s="195" t="s">
        <v>17</v>
      </c>
      <c r="C529" s="196"/>
      <c r="D529" s="196"/>
      <c r="E529" s="196"/>
      <c r="F529" s="196"/>
      <c r="G529" s="61">
        <v>31400000</v>
      </c>
      <c r="H529" s="62">
        <v>39053609</v>
      </c>
      <c r="I529" s="61">
        <v>39053607</v>
      </c>
      <c r="J529" s="107">
        <f t="shared" si="45"/>
        <v>99.999994878834372</v>
      </c>
      <c r="K529" s="107">
        <f t="shared" si="52"/>
        <v>4.7079010060583357</v>
      </c>
      <c r="L529" s="79">
        <f t="shared" si="46"/>
        <v>-2</v>
      </c>
    </row>
    <row r="530" spans="1:12" ht="39" customHeight="1" x14ac:dyDescent="0.25">
      <c r="A530" s="181"/>
      <c r="B530" s="1"/>
      <c r="C530" s="49" t="s">
        <v>474</v>
      </c>
      <c r="D530" s="47"/>
      <c r="E530" s="1"/>
      <c r="F530" s="16" t="s">
        <v>447</v>
      </c>
      <c r="G530" s="17">
        <v>31400000</v>
      </c>
      <c r="H530" s="18">
        <v>39053609</v>
      </c>
      <c r="I530" s="17">
        <v>39053607</v>
      </c>
      <c r="J530" s="105">
        <f t="shared" si="45"/>
        <v>99.999994878834372</v>
      </c>
      <c r="K530" s="105">
        <f t="shared" si="52"/>
        <v>4.7079010060583357</v>
      </c>
      <c r="L530" s="77">
        <f t="shared" si="46"/>
        <v>-2</v>
      </c>
    </row>
    <row r="531" spans="1:12" x14ac:dyDescent="0.25">
      <c r="A531" s="181"/>
      <c r="B531" s="178" t="s">
        <v>21</v>
      </c>
      <c r="C531" s="179"/>
      <c r="D531" s="179"/>
      <c r="E531" s="179"/>
      <c r="F531" s="179"/>
      <c r="G531" s="63">
        <v>0</v>
      </c>
      <c r="H531" s="64">
        <v>43241</v>
      </c>
      <c r="I531" s="63">
        <v>43240</v>
      </c>
      <c r="J531" s="108">
        <f t="shared" si="45"/>
        <v>99.997687380032843</v>
      </c>
      <c r="K531" s="108">
        <f t="shared" si="52"/>
        <v>5.2125694689856032E-3</v>
      </c>
      <c r="L531" s="80">
        <f t="shared" si="46"/>
        <v>-1</v>
      </c>
    </row>
    <row r="532" spans="1:12" ht="15" customHeight="1" x14ac:dyDescent="0.25">
      <c r="A532" s="181"/>
      <c r="B532" s="1"/>
      <c r="C532" s="49" t="s">
        <v>474</v>
      </c>
      <c r="D532" s="47"/>
      <c r="E532" s="1"/>
      <c r="F532" s="16" t="s">
        <v>235</v>
      </c>
      <c r="G532" s="17">
        <v>0</v>
      </c>
      <c r="H532" s="18">
        <v>43241</v>
      </c>
      <c r="I532" s="17">
        <v>43240</v>
      </c>
      <c r="J532" s="105">
        <f t="shared" si="45"/>
        <v>99.997687380032843</v>
      </c>
      <c r="K532" s="105">
        <f t="shared" si="52"/>
        <v>5.2125694689856032E-3</v>
      </c>
      <c r="L532" s="77">
        <f t="shared" si="46"/>
        <v>-1</v>
      </c>
    </row>
    <row r="533" spans="1:12" ht="18.75" customHeight="1" thickBot="1" x14ac:dyDescent="0.3">
      <c r="A533" s="176" t="s">
        <v>27</v>
      </c>
      <c r="B533" s="177"/>
      <c r="C533" s="177"/>
      <c r="D533" s="177"/>
      <c r="E533" s="177"/>
      <c r="F533" s="177"/>
      <c r="G533" s="59">
        <v>318000</v>
      </c>
      <c r="H533" s="60">
        <v>100000</v>
      </c>
      <c r="I533" s="59">
        <v>100000</v>
      </c>
      <c r="J533" s="106">
        <f t="shared" si="45"/>
        <v>100</v>
      </c>
      <c r="K533" s="106">
        <f t="shared" si="52"/>
        <v>1.2054971019855696E-2</v>
      </c>
      <c r="L533" s="78">
        <f t="shared" si="46"/>
        <v>0</v>
      </c>
    </row>
    <row r="534" spans="1:12" x14ac:dyDescent="0.25">
      <c r="A534" s="132" t="s">
        <v>0</v>
      </c>
      <c r="B534" s="195" t="s">
        <v>113</v>
      </c>
      <c r="C534" s="196"/>
      <c r="D534" s="196"/>
      <c r="E534" s="196"/>
      <c r="F534" s="196"/>
      <c r="G534" s="61">
        <v>18000</v>
      </c>
      <c r="H534" s="67">
        <v>0</v>
      </c>
      <c r="I534" s="68">
        <v>0</v>
      </c>
      <c r="J534" s="67">
        <v>0</v>
      </c>
      <c r="K534" s="67">
        <f t="shared" si="52"/>
        <v>0</v>
      </c>
      <c r="L534" s="88">
        <f t="shared" si="46"/>
        <v>0</v>
      </c>
    </row>
    <row r="535" spans="1:12" ht="15" customHeight="1" x14ac:dyDescent="0.25">
      <c r="A535" s="81"/>
      <c r="B535" s="1"/>
      <c r="C535" s="49" t="s">
        <v>474</v>
      </c>
      <c r="D535" s="51"/>
      <c r="E535" s="1"/>
      <c r="F535" s="16" t="s">
        <v>448</v>
      </c>
      <c r="G535" s="17">
        <v>18000</v>
      </c>
      <c r="H535" s="37">
        <v>0</v>
      </c>
      <c r="I535" s="38">
        <v>0</v>
      </c>
      <c r="J535" s="37">
        <v>0</v>
      </c>
      <c r="K535" s="37">
        <f t="shared" si="52"/>
        <v>0</v>
      </c>
      <c r="L535" s="87">
        <f t="shared" si="46"/>
        <v>0</v>
      </c>
    </row>
    <row r="536" spans="1:12" x14ac:dyDescent="0.25">
      <c r="A536" s="81"/>
      <c r="B536" s="178" t="s">
        <v>30</v>
      </c>
      <c r="C536" s="179"/>
      <c r="D536" s="179"/>
      <c r="E536" s="179"/>
      <c r="F536" s="179"/>
      <c r="G536" s="63">
        <v>200000</v>
      </c>
      <c r="H536" s="65">
        <v>0</v>
      </c>
      <c r="I536" s="66">
        <v>0</v>
      </c>
      <c r="J536" s="65">
        <v>0</v>
      </c>
      <c r="K536" s="65">
        <f t="shared" si="52"/>
        <v>0</v>
      </c>
      <c r="L536" s="89">
        <f t="shared" si="46"/>
        <v>0</v>
      </c>
    </row>
    <row r="537" spans="1:12" ht="57.75" customHeight="1" x14ac:dyDescent="0.25">
      <c r="A537" s="81"/>
      <c r="B537" s="136"/>
      <c r="C537" s="154" t="s">
        <v>474</v>
      </c>
      <c r="D537" s="155"/>
      <c r="E537" s="136"/>
      <c r="F537" s="98" t="s">
        <v>265</v>
      </c>
      <c r="G537" s="91">
        <v>200000</v>
      </c>
      <c r="H537" s="148">
        <v>0</v>
      </c>
      <c r="I537" s="156">
        <v>0</v>
      </c>
      <c r="J537" s="148">
        <v>0</v>
      </c>
      <c r="K537" s="148">
        <f t="shared" si="52"/>
        <v>0</v>
      </c>
      <c r="L537" s="157">
        <f t="shared" si="46"/>
        <v>0</v>
      </c>
    </row>
    <row r="538" spans="1:12" x14ac:dyDescent="0.25">
      <c r="A538" s="81"/>
      <c r="B538" s="195" t="s">
        <v>31</v>
      </c>
      <c r="C538" s="196"/>
      <c r="D538" s="196"/>
      <c r="E538" s="196"/>
      <c r="F538" s="196"/>
      <c r="G538" s="61">
        <v>100000</v>
      </c>
      <c r="H538" s="62">
        <v>100000</v>
      </c>
      <c r="I538" s="61">
        <v>100000</v>
      </c>
      <c r="J538" s="107">
        <f t="shared" si="45"/>
        <v>100</v>
      </c>
      <c r="K538" s="107">
        <f t="shared" si="52"/>
        <v>1.2054971019855696E-2</v>
      </c>
      <c r="L538" s="79">
        <f t="shared" si="46"/>
        <v>0</v>
      </c>
    </row>
    <row r="539" spans="1:12" ht="15" customHeight="1" x14ac:dyDescent="0.25">
      <c r="A539" s="29"/>
      <c r="B539" s="1"/>
      <c r="C539" s="49" t="s">
        <v>474</v>
      </c>
      <c r="D539" s="48"/>
      <c r="E539" s="1"/>
      <c r="F539" s="16" t="s">
        <v>449</v>
      </c>
      <c r="G539" s="17">
        <v>100000</v>
      </c>
      <c r="H539" s="18">
        <v>100000</v>
      </c>
      <c r="I539" s="17">
        <v>100000</v>
      </c>
      <c r="J539" s="105">
        <f t="shared" si="45"/>
        <v>100</v>
      </c>
      <c r="K539" s="105">
        <f t="shared" si="52"/>
        <v>1.2054971019855696E-2</v>
      </c>
      <c r="L539" s="77">
        <f t="shared" si="46"/>
        <v>0</v>
      </c>
    </row>
    <row r="540" spans="1:12" ht="18.75" customHeight="1" thickBot="1" x14ac:dyDescent="0.3">
      <c r="A540" s="176" t="s">
        <v>32</v>
      </c>
      <c r="B540" s="177"/>
      <c r="C540" s="177"/>
      <c r="D540" s="177"/>
      <c r="E540" s="177"/>
      <c r="F540" s="177"/>
      <c r="G540" s="59">
        <v>563000</v>
      </c>
      <c r="H540" s="60">
        <v>552000</v>
      </c>
      <c r="I540" s="59">
        <v>552000</v>
      </c>
      <c r="J540" s="106">
        <f t="shared" si="45"/>
        <v>100</v>
      </c>
      <c r="K540" s="106">
        <f t="shared" si="52"/>
        <v>6.654344002960344E-2</v>
      </c>
      <c r="L540" s="78">
        <f t="shared" si="46"/>
        <v>0</v>
      </c>
    </row>
    <row r="541" spans="1:12" x14ac:dyDescent="0.25">
      <c r="A541" s="181" t="s">
        <v>0</v>
      </c>
      <c r="B541" s="195" t="s">
        <v>33</v>
      </c>
      <c r="C541" s="196"/>
      <c r="D541" s="196"/>
      <c r="E541" s="196"/>
      <c r="F541" s="196"/>
      <c r="G541" s="61">
        <v>563000</v>
      </c>
      <c r="H541" s="62">
        <v>552000</v>
      </c>
      <c r="I541" s="61">
        <v>552000</v>
      </c>
      <c r="J541" s="107">
        <f t="shared" si="45"/>
        <v>100</v>
      </c>
      <c r="K541" s="107">
        <f t="shared" si="52"/>
        <v>6.654344002960344E-2</v>
      </c>
      <c r="L541" s="79">
        <f t="shared" si="46"/>
        <v>0</v>
      </c>
    </row>
    <row r="542" spans="1:12" ht="29.25" customHeight="1" x14ac:dyDescent="0.25">
      <c r="A542" s="181"/>
      <c r="B542" s="180"/>
      <c r="C542" s="47" t="s">
        <v>474</v>
      </c>
      <c r="D542" s="47"/>
      <c r="E542" s="1"/>
      <c r="F542" s="16" t="s">
        <v>270</v>
      </c>
      <c r="G542" s="17">
        <v>427512</v>
      </c>
      <c r="H542" s="18">
        <v>427512</v>
      </c>
      <c r="I542" s="17">
        <v>427512</v>
      </c>
      <c r="J542" s="105">
        <f t="shared" si="45"/>
        <v>100</v>
      </c>
      <c r="K542" s="105">
        <f t="shared" si="52"/>
        <v>5.1536447706405489E-2</v>
      </c>
      <c r="L542" s="77">
        <f t="shared" si="46"/>
        <v>0</v>
      </c>
    </row>
    <row r="543" spans="1:12" ht="15" customHeight="1" x14ac:dyDescent="0.25">
      <c r="A543" s="181"/>
      <c r="B543" s="180"/>
      <c r="C543" s="47" t="s">
        <v>474</v>
      </c>
      <c r="D543" s="47"/>
      <c r="E543" s="1"/>
      <c r="F543" s="16" t="s">
        <v>271</v>
      </c>
      <c r="G543" s="17">
        <v>68780</v>
      </c>
      <c r="H543" s="18">
        <v>85933</v>
      </c>
      <c r="I543" s="17">
        <v>85933</v>
      </c>
      <c r="J543" s="105">
        <f t="shared" si="45"/>
        <v>100</v>
      </c>
      <c r="K543" s="105">
        <f t="shared" si="52"/>
        <v>1.0359198246492595E-2</v>
      </c>
      <c r="L543" s="77">
        <f t="shared" si="46"/>
        <v>0</v>
      </c>
    </row>
    <row r="544" spans="1:12" ht="15" customHeight="1" x14ac:dyDescent="0.25">
      <c r="A544" s="181"/>
      <c r="B544" s="180"/>
      <c r="C544" s="47" t="s">
        <v>474</v>
      </c>
      <c r="D544" s="47"/>
      <c r="E544" s="1"/>
      <c r="F544" s="16" t="s">
        <v>281</v>
      </c>
      <c r="G544" s="17">
        <v>17708</v>
      </c>
      <c r="H544" s="18">
        <v>17708</v>
      </c>
      <c r="I544" s="17">
        <v>17708</v>
      </c>
      <c r="J544" s="105">
        <f t="shared" si="45"/>
        <v>100</v>
      </c>
      <c r="K544" s="105">
        <f t="shared" si="52"/>
        <v>2.1346942681960464E-3</v>
      </c>
      <c r="L544" s="77">
        <f t="shared" si="46"/>
        <v>0</v>
      </c>
    </row>
    <row r="545" spans="1:12" ht="15" customHeight="1" x14ac:dyDescent="0.25">
      <c r="A545" s="181"/>
      <c r="B545" s="180"/>
      <c r="C545" s="47" t="s">
        <v>474</v>
      </c>
      <c r="D545" s="47"/>
      <c r="E545" s="1"/>
      <c r="F545" s="16" t="s">
        <v>274</v>
      </c>
      <c r="G545" s="17">
        <v>49000</v>
      </c>
      <c r="H545" s="18">
        <v>20847</v>
      </c>
      <c r="I545" s="17">
        <v>20847</v>
      </c>
      <c r="J545" s="105">
        <f t="shared" si="45"/>
        <v>100</v>
      </c>
      <c r="K545" s="105">
        <f t="shared" si="52"/>
        <v>2.5130998085093168E-3</v>
      </c>
      <c r="L545" s="77">
        <f t="shared" si="46"/>
        <v>0</v>
      </c>
    </row>
    <row r="546" spans="1:12" ht="18.75" customHeight="1" thickBot="1" x14ac:dyDescent="0.3">
      <c r="A546" s="176" t="s">
        <v>61</v>
      </c>
      <c r="B546" s="177"/>
      <c r="C546" s="177"/>
      <c r="D546" s="177"/>
      <c r="E546" s="177"/>
      <c r="F546" s="177"/>
      <c r="G546" s="59">
        <v>36000</v>
      </c>
      <c r="H546" s="60">
        <v>40000</v>
      </c>
      <c r="I546" s="59">
        <v>36390</v>
      </c>
      <c r="J546" s="106">
        <f t="shared" si="45"/>
        <v>90.974999999999994</v>
      </c>
      <c r="K546" s="106">
        <f t="shared" si="52"/>
        <v>4.3868039541254877E-3</v>
      </c>
      <c r="L546" s="78">
        <f t="shared" si="46"/>
        <v>-3610</v>
      </c>
    </row>
    <row r="547" spans="1:12" ht="15" customHeight="1" x14ac:dyDescent="0.25">
      <c r="A547" s="181" t="s">
        <v>0</v>
      </c>
      <c r="B547" s="195" t="s">
        <v>73</v>
      </c>
      <c r="C547" s="196"/>
      <c r="D547" s="196"/>
      <c r="E547" s="196"/>
      <c r="F547" s="196"/>
      <c r="G547" s="61">
        <v>36000</v>
      </c>
      <c r="H547" s="62">
        <v>40000</v>
      </c>
      <c r="I547" s="61">
        <v>36390</v>
      </c>
      <c r="J547" s="107">
        <f t="shared" si="45"/>
        <v>90.974999999999994</v>
      </c>
      <c r="K547" s="107">
        <f t="shared" si="52"/>
        <v>4.3868039541254877E-3</v>
      </c>
      <c r="L547" s="79">
        <f t="shared" si="46"/>
        <v>-3610</v>
      </c>
    </row>
    <row r="548" spans="1:12" x14ac:dyDescent="0.25">
      <c r="A548" s="181"/>
      <c r="B548" s="180" t="s">
        <v>0</v>
      </c>
      <c r="C548" s="198" t="s">
        <v>115</v>
      </c>
      <c r="D548" s="199"/>
      <c r="E548" s="199"/>
      <c r="F548" s="199"/>
      <c r="G548" s="14">
        <v>36000</v>
      </c>
      <c r="H548" s="15">
        <v>40000</v>
      </c>
      <c r="I548" s="14">
        <v>36390</v>
      </c>
      <c r="J548" s="116">
        <f t="shared" si="45"/>
        <v>90.974999999999994</v>
      </c>
      <c r="K548" s="116">
        <f t="shared" si="52"/>
        <v>4.3868039541254877E-3</v>
      </c>
      <c r="L548" s="86">
        <f t="shared" si="46"/>
        <v>-3610</v>
      </c>
    </row>
    <row r="549" spans="1:12" ht="15" customHeight="1" x14ac:dyDescent="0.25">
      <c r="A549" s="181"/>
      <c r="B549" s="180"/>
      <c r="C549" s="47" t="s">
        <v>474</v>
      </c>
      <c r="D549" s="47"/>
      <c r="E549" s="1"/>
      <c r="F549" s="16" t="s">
        <v>450</v>
      </c>
      <c r="G549" s="17">
        <v>36000</v>
      </c>
      <c r="H549" s="18">
        <v>40000</v>
      </c>
      <c r="I549" s="17">
        <v>36390</v>
      </c>
      <c r="J549" s="105">
        <f t="shared" si="45"/>
        <v>90.974999999999994</v>
      </c>
      <c r="K549" s="105">
        <f t="shared" si="52"/>
        <v>4.3868039541254877E-3</v>
      </c>
      <c r="L549" s="77">
        <f t="shared" si="46"/>
        <v>-3610</v>
      </c>
    </row>
    <row r="550" spans="1:12" ht="18.75" customHeight="1" thickBot="1" x14ac:dyDescent="0.3">
      <c r="A550" s="176" t="s">
        <v>74</v>
      </c>
      <c r="B550" s="177"/>
      <c r="C550" s="177"/>
      <c r="D550" s="177"/>
      <c r="E550" s="177"/>
      <c r="F550" s="177"/>
      <c r="G550" s="59">
        <v>1743000</v>
      </c>
      <c r="H550" s="60">
        <v>2720000</v>
      </c>
      <c r="I550" s="59">
        <v>2715696</v>
      </c>
      <c r="J550" s="106">
        <f t="shared" si="45"/>
        <v>99.841764705882355</v>
      </c>
      <c r="K550" s="106">
        <f t="shared" si="52"/>
        <v>0.32737636578738033</v>
      </c>
      <c r="L550" s="78">
        <f t="shared" si="46"/>
        <v>-4304</v>
      </c>
    </row>
    <row r="551" spans="1:12" ht="33" customHeight="1" x14ac:dyDescent="0.25">
      <c r="A551" s="181"/>
      <c r="B551" s="195" t="s">
        <v>76</v>
      </c>
      <c r="C551" s="196"/>
      <c r="D551" s="196"/>
      <c r="E551" s="196"/>
      <c r="F551" s="196"/>
      <c r="G551" s="61">
        <v>768000</v>
      </c>
      <c r="H551" s="62">
        <v>1147000</v>
      </c>
      <c r="I551" s="61">
        <v>1145563</v>
      </c>
      <c r="J551" s="107">
        <f t="shared" ref="J551:J566" si="53">I551/H551*100</f>
        <v>99.874716652136016</v>
      </c>
      <c r="K551" s="107">
        <f t="shared" ref="K551:K566" si="54">I551/$I$6*100</f>
        <v>0.13809728766418949</v>
      </c>
      <c r="L551" s="79">
        <f t="shared" ref="L551:L566" si="55">+I551-H551</f>
        <v>-1437</v>
      </c>
    </row>
    <row r="552" spans="1:12" ht="19.5" customHeight="1" x14ac:dyDescent="0.25">
      <c r="A552" s="181"/>
      <c r="B552" s="1"/>
      <c r="C552" s="47" t="s">
        <v>474</v>
      </c>
      <c r="D552" s="48"/>
      <c r="E552" s="1"/>
      <c r="F552" s="16" t="s">
        <v>451</v>
      </c>
      <c r="G552" s="17">
        <v>768000</v>
      </c>
      <c r="H552" s="18">
        <v>1147000</v>
      </c>
      <c r="I552" s="17">
        <v>1145563</v>
      </c>
      <c r="J552" s="105">
        <f t="shared" si="53"/>
        <v>99.874716652136016</v>
      </c>
      <c r="K552" s="105">
        <f t="shared" si="54"/>
        <v>0.13809728766418949</v>
      </c>
      <c r="L552" s="77">
        <f t="shared" si="55"/>
        <v>-1437</v>
      </c>
    </row>
    <row r="553" spans="1:12" x14ac:dyDescent="0.25">
      <c r="A553" s="181"/>
      <c r="B553" s="178" t="s">
        <v>78</v>
      </c>
      <c r="C553" s="179"/>
      <c r="D553" s="179"/>
      <c r="E553" s="179"/>
      <c r="F553" s="179"/>
      <c r="G553" s="63">
        <v>975000</v>
      </c>
      <c r="H553" s="64">
        <v>1573000</v>
      </c>
      <c r="I553" s="63">
        <v>1570133</v>
      </c>
      <c r="J553" s="108">
        <f t="shared" si="53"/>
        <v>99.81773680864589</v>
      </c>
      <c r="K553" s="108">
        <f t="shared" si="54"/>
        <v>0.18927907812319084</v>
      </c>
      <c r="L553" s="80">
        <f t="shared" si="55"/>
        <v>-2867</v>
      </c>
    </row>
    <row r="554" spans="1:12" x14ac:dyDescent="0.25">
      <c r="A554" s="181"/>
      <c r="B554" s="180"/>
      <c r="C554" s="47" t="s">
        <v>474</v>
      </c>
      <c r="D554" s="47"/>
      <c r="E554" s="1"/>
      <c r="F554" s="16" t="s">
        <v>370</v>
      </c>
      <c r="G554" s="17">
        <v>0</v>
      </c>
      <c r="H554" s="18">
        <v>323498</v>
      </c>
      <c r="I554" s="17">
        <v>323498</v>
      </c>
      <c r="J554" s="105">
        <f t="shared" si="53"/>
        <v>100</v>
      </c>
      <c r="K554" s="105">
        <f t="shared" si="54"/>
        <v>3.8997590149812779E-2</v>
      </c>
      <c r="L554" s="77">
        <f t="shared" si="55"/>
        <v>0</v>
      </c>
    </row>
    <row r="555" spans="1:12" ht="26.25" customHeight="1" x14ac:dyDescent="0.25">
      <c r="A555" s="181"/>
      <c r="B555" s="180"/>
      <c r="C555" s="47" t="s">
        <v>474</v>
      </c>
      <c r="D555" s="47"/>
      <c r="E555" s="1"/>
      <c r="F555" s="16" t="s">
        <v>452</v>
      </c>
      <c r="G555" s="17">
        <v>475000</v>
      </c>
      <c r="H555" s="18">
        <v>570500</v>
      </c>
      <c r="I555" s="17">
        <v>570405</v>
      </c>
      <c r="J555" s="105">
        <f t="shared" si="53"/>
        <v>99.983347940403149</v>
      </c>
      <c r="K555" s="105">
        <f t="shared" si="54"/>
        <v>6.8762157445807881E-2</v>
      </c>
      <c r="L555" s="77">
        <f t="shared" si="55"/>
        <v>-95</v>
      </c>
    </row>
    <row r="556" spans="1:12" ht="26.25" customHeight="1" x14ac:dyDescent="0.25">
      <c r="A556" s="181"/>
      <c r="B556" s="180"/>
      <c r="C556" s="47" t="s">
        <v>474</v>
      </c>
      <c r="D556" s="47"/>
      <c r="E556" s="1"/>
      <c r="F556" s="16" t="s">
        <v>453</v>
      </c>
      <c r="G556" s="17">
        <v>500000</v>
      </c>
      <c r="H556" s="18">
        <v>679002</v>
      </c>
      <c r="I556" s="17">
        <v>676230</v>
      </c>
      <c r="J556" s="105">
        <f t="shared" si="53"/>
        <v>99.591753779812137</v>
      </c>
      <c r="K556" s="105">
        <f t="shared" si="54"/>
        <v>8.1519330527570169E-2</v>
      </c>
      <c r="L556" s="77">
        <f t="shared" si="55"/>
        <v>-2772</v>
      </c>
    </row>
    <row r="557" spans="1:12" ht="18.75" customHeight="1" thickBot="1" x14ac:dyDescent="0.3">
      <c r="A557" s="176" t="s">
        <v>79</v>
      </c>
      <c r="B557" s="177"/>
      <c r="C557" s="177"/>
      <c r="D557" s="177"/>
      <c r="E557" s="177"/>
      <c r="F557" s="177"/>
      <c r="G557" s="59">
        <v>1000</v>
      </c>
      <c r="H557" s="60">
        <v>250</v>
      </c>
      <c r="I557" s="59">
        <v>0</v>
      </c>
      <c r="J557" s="106">
        <f t="shared" si="53"/>
        <v>0</v>
      </c>
      <c r="K557" s="106">
        <f t="shared" si="54"/>
        <v>0</v>
      </c>
      <c r="L557" s="78">
        <f t="shared" si="55"/>
        <v>-250</v>
      </c>
    </row>
    <row r="558" spans="1:12" x14ac:dyDescent="0.25">
      <c r="A558" s="181" t="s">
        <v>0</v>
      </c>
      <c r="B558" s="195" t="s">
        <v>82</v>
      </c>
      <c r="C558" s="196"/>
      <c r="D558" s="196"/>
      <c r="E558" s="196"/>
      <c r="F558" s="196"/>
      <c r="G558" s="61">
        <v>1000</v>
      </c>
      <c r="H558" s="62">
        <v>250</v>
      </c>
      <c r="I558" s="61">
        <v>0</v>
      </c>
      <c r="J558" s="107">
        <f t="shared" si="53"/>
        <v>0</v>
      </c>
      <c r="K558" s="107">
        <f t="shared" si="54"/>
        <v>0</v>
      </c>
      <c r="L558" s="79">
        <f t="shared" si="55"/>
        <v>-250</v>
      </c>
    </row>
    <row r="559" spans="1:12" ht="15" customHeight="1" x14ac:dyDescent="0.25">
      <c r="A559" s="181"/>
      <c r="B559" s="1"/>
      <c r="C559" s="47" t="s">
        <v>474</v>
      </c>
      <c r="D559" s="47"/>
      <c r="E559" s="1"/>
      <c r="F559" s="16" t="s">
        <v>454</v>
      </c>
      <c r="G559" s="17">
        <v>1000</v>
      </c>
      <c r="H559" s="18">
        <v>250</v>
      </c>
      <c r="I559" s="17">
        <v>0</v>
      </c>
      <c r="J559" s="105">
        <f t="shared" si="53"/>
        <v>0</v>
      </c>
      <c r="K559" s="105">
        <f t="shared" si="54"/>
        <v>0</v>
      </c>
      <c r="L559" s="77">
        <f t="shared" si="55"/>
        <v>-250</v>
      </c>
    </row>
    <row r="560" spans="1:12" ht="18.75" customHeight="1" thickBot="1" x14ac:dyDescent="0.3">
      <c r="A560" s="176" t="s">
        <v>90</v>
      </c>
      <c r="B560" s="177"/>
      <c r="C560" s="177"/>
      <c r="D560" s="177"/>
      <c r="E560" s="177"/>
      <c r="F560" s="177"/>
      <c r="G560" s="59">
        <v>200000</v>
      </c>
      <c r="H560" s="60">
        <v>215640</v>
      </c>
      <c r="I560" s="59">
        <v>205221</v>
      </c>
      <c r="J560" s="106">
        <f t="shared" si="53"/>
        <v>95.16833611574846</v>
      </c>
      <c r="K560" s="106">
        <f t="shared" si="54"/>
        <v>2.4739332076658054E-2</v>
      </c>
      <c r="L560" s="78">
        <f t="shared" si="55"/>
        <v>-10419</v>
      </c>
    </row>
    <row r="561" spans="1:12" ht="15" customHeight="1" x14ac:dyDescent="0.25">
      <c r="A561" s="181" t="s">
        <v>0</v>
      </c>
      <c r="B561" s="195" t="s">
        <v>92</v>
      </c>
      <c r="C561" s="196"/>
      <c r="D561" s="196"/>
      <c r="E561" s="196"/>
      <c r="F561" s="197"/>
      <c r="G561" s="61">
        <v>100000</v>
      </c>
      <c r="H561" s="62">
        <v>1200</v>
      </c>
      <c r="I561" s="61">
        <v>1200</v>
      </c>
      <c r="J561" s="107">
        <f t="shared" si="53"/>
        <v>100</v>
      </c>
      <c r="K561" s="107">
        <f t="shared" si="54"/>
        <v>1.4465965223826836E-4</v>
      </c>
      <c r="L561" s="79">
        <f t="shared" si="55"/>
        <v>0</v>
      </c>
    </row>
    <row r="562" spans="1:12" ht="15" customHeight="1" x14ac:dyDescent="0.25">
      <c r="A562" s="181"/>
      <c r="B562" s="1"/>
      <c r="C562" s="47" t="s">
        <v>474</v>
      </c>
      <c r="D562" s="47"/>
      <c r="E562" s="1"/>
      <c r="F562" s="30" t="s">
        <v>400</v>
      </c>
      <c r="G562" s="17">
        <v>100000</v>
      </c>
      <c r="H562" s="18">
        <v>1200</v>
      </c>
      <c r="I562" s="17">
        <v>1200</v>
      </c>
      <c r="J562" s="105">
        <f t="shared" si="53"/>
        <v>100</v>
      </c>
      <c r="K562" s="105">
        <f t="shared" si="54"/>
        <v>1.4465965223826836E-4</v>
      </c>
      <c r="L562" s="77">
        <f t="shared" si="55"/>
        <v>0</v>
      </c>
    </row>
    <row r="563" spans="1:12" x14ac:dyDescent="0.25">
      <c r="A563" s="181"/>
      <c r="B563" s="178" t="s">
        <v>93</v>
      </c>
      <c r="C563" s="179"/>
      <c r="D563" s="179"/>
      <c r="E563" s="179"/>
      <c r="F563" s="193"/>
      <c r="G563" s="63">
        <v>100000</v>
      </c>
      <c r="H563" s="64">
        <v>51000</v>
      </c>
      <c r="I563" s="63">
        <v>50849</v>
      </c>
      <c r="J563" s="108">
        <f t="shared" si="53"/>
        <v>99.70392156862745</v>
      </c>
      <c r="K563" s="108">
        <f t="shared" si="54"/>
        <v>6.1298322138864233E-3</v>
      </c>
      <c r="L563" s="80">
        <f t="shared" si="55"/>
        <v>-151</v>
      </c>
    </row>
    <row r="564" spans="1:12" ht="15" customHeight="1" x14ac:dyDescent="0.25">
      <c r="A564" s="181"/>
      <c r="B564" s="1"/>
      <c r="C564" s="47" t="s">
        <v>474</v>
      </c>
      <c r="D564" s="47"/>
      <c r="E564" s="1"/>
      <c r="F564" s="30" t="s">
        <v>401</v>
      </c>
      <c r="G564" s="17">
        <v>100000</v>
      </c>
      <c r="H564" s="18">
        <v>51000</v>
      </c>
      <c r="I564" s="17">
        <v>50849</v>
      </c>
      <c r="J564" s="105">
        <f t="shared" si="53"/>
        <v>99.70392156862745</v>
      </c>
      <c r="K564" s="105">
        <f t="shared" si="54"/>
        <v>6.1298322138864233E-3</v>
      </c>
      <c r="L564" s="77">
        <f t="shared" si="55"/>
        <v>-151</v>
      </c>
    </row>
    <row r="565" spans="1:12" ht="29.25" customHeight="1" x14ac:dyDescent="0.25">
      <c r="A565" s="181"/>
      <c r="B565" s="178" t="s">
        <v>114</v>
      </c>
      <c r="C565" s="179"/>
      <c r="D565" s="179"/>
      <c r="E565" s="179"/>
      <c r="F565" s="193"/>
      <c r="G565" s="63">
        <v>0</v>
      </c>
      <c r="H565" s="64">
        <v>163440</v>
      </c>
      <c r="I565" s="63">
        <v>153172</v>
      </c>
      <c r="J565" s="108">
        <f t="shared" si="53"/>
        <v>93.71757219774841</v>
      </c>
      <c r="K565" s="108">
        <f t="shared" si="54"/>
        <v>1.8464840210533365E-2</v>
      </c>
      <c r="L565" s="80">
        <f t="shared" si="55"/>
        <v>-10268</v>
      </c>
    </row>
    <row r="566" spans="1:12" ht="34.5" customHeight="1" x14ac:dyDescent="0.25">
      <c r="A566" s="194"/>
      <c r="B566" s="31"/>
      <c r="C566" s="90" t="s">
        <v>474</v>
      </c>
      <c r="D566" s="90"/>
      <c r="E566" s="31"/>
      <c r="F566" s="32" t="s">
        <v>400</v>
      </c>
      <c r="G566" s="91">
        <v>0</v>
      </c>
      <c r="H566" s="92">
        <v>163440</v>
      </c>
      <c r="I566" s="91">
        <v>153172</v>
      </c>
      <c r="J566" s="110">
        <f t="shared" si="53"/>
        <v>93.71757219774841</v>
      </c>
      <c r="K566" s="110">
        <f t="shared" si="54"/>
        <v>1.8464840210533365E-2</v>
      </c>
      <c r="L566" s="93">
        <f t="shared" si="55"/>
        <v>-10268</v>
      </c>
    </row>
    <row r="567" spans="1:12" x14ac:dyDescent="0.25">
      <c r="A567" s="21"/>
      <c r="B567" s="21"/>
      <c r="D567" s="25"/>
      <c r="E567" s="21"/>
      <c r="F567" s="21"/>
      <c r="G567" s="21"/>
      <c r="H567" s="21"/>
      <c r="I567" s="21"/>
      <c r="K567" s="21"/>
      <c r="L567" s="21"/>
    </row>
  </sheetData>
  <mergeCells count="244">
    <mergeCell ref="B38:F38"/>
    <mergeCell ref="B39:B40"/>
    <mergeCell ref="A36:A43"/>
    <mergeCell ref="B36:F36"/>
    <mergeCell ref="B21:F21"/>
    <mergeCell ref="B22:B28"/>
    <mergeCell ref="A15:F15"/>
    <mergeCell ref="A16:A28"/>
    <mergeCell ref="B16:F16"/>
    <mergeCell ref="B17:B20"/>
    <mergeCell ref="A52:F52"/>
    <mergeCell ref="A53:A54"/>
    <mergeCell ref="B53:F53"/>
    <mergeCell ref="A47:A51"/>
    <mergeCell ref="B47:F47"/>
    <mergeCell ref="B48:B51"/>
    <mergeCell ref="A45:B46"/>
    <mergeCell ref="B41:F41"/>
    <mergeCell ref="B42:B43"/>
    <mergeCell ref="A80:A84"/>
    <mergeCell ref="B80:F80"/>
    <mergeCell ref="B81:B84"/>
    <mergeCell ref="A79:F79"/>
    <mergeCell ref="A72:A76"/>
    <mergeCell ref="B72:F72"/>
    <mergeCell ref="B73:B76"/>
    <mergeCell ref="A69:B71"/>
    <mergeCell ref="A55:F55"/>
    <mergeCell ref="A56:A60"/>
    <mergeCell ref="B56:F56"/>
    <mergeCell ref="B157:F157"/>
    <mergeCell ref="B153:F153"/>
    <mergeCell ref="B151:F151"/>
    <mergeCell ref="A114:B128"/>
    <mergeCell ref="B107:F107"/>
    <mergeCell ref="B108:B111"/>
    <mergeCell ref="B105:F105"/>
    <mergeCell ref="A85:F85"/>
    <mergeCell ref="A86:A93"/>
    <mergeCell ref="B86:F86"/>
    <mergeCell ref="B87:B93"/>
    <mergeCell ref="A178:A182"/>
    <mergeCell ref="B178:F178"/>
    <mergeCell ref="B179:B182"/>
    <mergeCell ref="A176:B177"/>
    <mergeCell ref="A166:F166"/>
    <mergeCell ref="A167:A173"/>
    <mergeCell ref="B167:F167"/>
    <mergeCell ref="B168:B173"/>
    <mergeCell ref="A165:B165"/>
    <mergeCell ref="B201:F201"/>
    <mergeCell ref="B198:F198"/>
    <mergeCell ref="B199:B200"/>
    <mergeCell ref="A194:F194"/>
    <mergeCell ref="B195:F195"/>
    <mergeCell ref="B196:B197"/>
    <mergeCell ref="A191:B193"/>
    <mergeCell ref="A183:F183"/>
    <mergeCell ref="A184:A190"/>
    <mergeCell ref="B184:F184"/>
    <mergeCell ref="B185:B190"/>
    <mergeCell ref="B221:B222"/>
    <mergeCell ref="B220:F220"/>
    <mergeCell ref="B215:F215"/>
    <mergeCell ref="B216:B219"/>
    <mergeCell ref="A209:A222"/>
    <mergeCell ref="B209:F209"/>
    <mergeCell ref="A208:F208"/>
    <mergeCell ref="B204:B205"/>
    <mergeCell ref="B203:F203"/>
    <mergeCell ref="A262:F262"/>
    <mergeCell ref="B263:F263"/>
    <mergeCell ref="B248:F248"/>
    <mergeCell ref="B243:F243"/>
    <mergeCell ref="B244:B247"/>
    <mergeCell ref="B241:F241"/>
    <mergeCell ref="A239:A254"/>
    <mergeCell ref="B239:F239"/>
    <mergeCell ref="A236:B237"/>
    <mergeCell ref="A274:F274"/>
    <mergeCell ref="A275:A276"/>
    <mergeCell ref="B275:F275"/>
    <mergeCell ref="A271:A273"/>
    <mergeCell ref="B271:F271"/>
    <mergeCell ref="B272:B273"/>
    <mergeCell ref="B269:F269"/>
    <mergeCell ref="B267:F267"/>
    <mergeCell ref="B265:F265"/>
    <mergeCell ref="B293:F293"/>
    <mergeCell ref="A289:F289"/>
    <mergeCell ref="A290:A302"/>
    <mergeCell ref="B290:F290"/>
    <mergeCell ref="B291:B292"/>
    <mergeCell ref="A277:F277"/>
    <mergeCell ref="A278:A285"/>
    <mergeCell ref="B278:F278"/>
    <mergeCell ref="B279:B285"/>
    <mergeCell ref="B316:F316"/>
    <mergeCell ref="B312:F312"/>
    <mergeCell ref="B306:F306"/>
    <mergeCell ref="B307:B311"/>
    <mergeCell ref="B304:F304"/>
    <mergeCell ref="B299:B302"/>
    <mergeCell ref="B298:F298"/>
    <mergeCell ref="B296:B297"/>
    <mergeCell ref="B295:F295"/>
    <mergeCell ref="B341:F341"/>
    <mergeCell ref="A335:A351"/>
    <mergeCell ref="B335:F335"/>
    <mergeCell ref="B336:B340"/>
    <mergeCell ref="A334:F334"/>
    <mergeCell ref="A328:F328"/>
    <mergeCell ref="A329:A333"/>
    <mergeCell ref="B329:F329"/>
    <mergeCell ref="B330:B333"/>
    <mergeCell ref="B358:F358"/>
    <mergeCell ref="B355:F355"/>
    <mergeCell ref="B356:B357"/>
    <mergeCell ref="A352:B354"/>
    <mergeCell ref="B351:F351"/>
    <mergeCell ref="B349:F349"/>
    <mergeCell ref="B347:F347"/>
    <mergeCell ref="B345:F345"/>
    <mergeCell ref="B343:F343"/>
    <mergeCell ref="B375:F375"/>
    <mergeCell ref="A373:A381"/>
    <mergeCell ref="B373:F373"/>
    <mergeCell ref="A372:F372"/>
    <mergeCell ref="A371:B371"/>
    <mergeCell ref="B366:F366"/>
    <mergeCell ref="B367:B368"/>
    <mergeCell ref="B364:F364"/>
    <mergeCell ref="B360:F360"/>
    <mergeCell ref="B361:B363"/>
    <mergeCell ref="A392:B392"/>
    <mergeCell ref="B387:F387"/>
    <mergeCell ref="B385:F385"/>
    <mergeCell ref="A383:A388"/>
    <mergeCell ref="B383:F383"/>
    <mergeCell ref="A382:F382"/>
    <mergeCell ref="B380:F380"/>
    <mergeCell ref="B378:B379"/>
    <mergeCell ref="B377:F377"/>
    <mergeCell ref="B422:F422"/>
    <mergeCell ref="B416:F416"/>
    <mergeCell ref="B413:F413"/>
    <mergeCell ref="B414:B415"/>
    <mergeCell ref="A412:F412"/>
    <mergeCell ref="A393:A404"/>
    <mergeCell ref="B393:F393"/>
    <mergeCell ref="B394:B404"/>
    <mergeCell ref="B438:F438"/>
    <mergeCell ref="B436:F436"/>
    <mergeCell ref="B433:F433"/>
    <mergeCell ref="B434:B435"/>
    <mergeCell ref="A430:F430"/>
    <mergeCell ref="A431:A438"/>
    <mergeCell ref="B431:F431"/>
    <mergeCell ref="B426:F426"/>
    <mergeCell ref="B424:F424"/>
    <mergeCell ref="B450:F450"/>
    <mergeCell ref="B451:B456"/>
    <mergeCell ref="A447:F447"/>
    <mergeCell ref="A448:A456"/>
    <mergeCell ref="B448:F448"/>
    <mergeCell ref="B442:F442"/>
    <mergeCell ref="B443:B446"/>
    <mergeCell ref="A440:A446"/>
    <mergeCell ref="B440:F440"/>
    <mergeCell ref="A510:F510"/>
    <mergeCell ref="B502:F502"/>
    <mergeCell ref="B503:B504"/>
    <mergeCell ref="A499:F499"/>
    <mergeCell ref="A500:A504"/>
    <mergeCell ref="B500:F500"/>
    <mergeCell ref="A495:A498"/>
    <mergeCell ref="B495:F495"/>
    <mergeCell ref="B496:B498"/>
    <mergeCell ref="A528:F528"/>
    <mergeCell ref="B526:F526"/>
    <mergeCell ref="B524:F524"/>
    <mergeCell ref="B521:F521"/>
    <mergeCell ref="B522:B523"/>
    <mergeCell ref="B511:F511"/>
    <mergeCell ref="B512:B519"/>
    <mergeCell ref="A511:A519"/>
    <mergeCell ref="A541:A545"/>
    <mergeCell ref="B541:F541"/>
    <mergeCell ref="B542:B545"/>
    <mergeCell ref="B538:F538"/>
    <mergeCell ref="B536:F536"/>
    <mergeCell ref="B534:F534"/>
    <mergeCell ref="A533:F533"/>
    <mergeCell ref="B531:F531"/>
    <mergeCell ref="A529:A532"/>
    <mergeCell ref="B529:F529"/>
    <mergeCell ref="E4:F4"/>
    <mergeCell ref="E5:F5"/>
    <mergeCell ref="A1:L1"/>
    <mergeCell ref="A6:F6"/>
    <mergeCell ref="A7:B7"/>
    <mergeCell ref="B565:F565"/>
    <mergeCell ref="B563:F563"/>
    <mergeCell ref="A561:A566"/>
    <mergeCell ref="B561:F561"/>
    <mergeCell ref="A560:F560"/>
    <mergeCell ref="A557:F557"/>
    <mergeCell ref="A558:A559"/>
    <mergeCell ref="B558:F558"/>
    <mergeCell ref="B554:B556"/>
    <mergeCell ref="B553:F553"/>
    <mergeCell ref="B551:F551"/>
    <mergeCell ref="A550:F550"/>
    <mergeCell ref="A551:A556"/>
    <mergeCell ref="A546:F546"/>
    <mergeCell ref="A547:A549"/>
    <mergeCell ref="B547:F547"/>
    <mergeCell ref="B548:B549"/>
    <mergeCell ref="C548:F548"/>
    <mergeCell ref="A540:F540"/>
    <mergeCell ref="C8:F8"/>
    <mergeCell ref="C9:F9"/>
    <mergeCell ref="C12:F12"/>
    <mergeCell ref="C13:F13"/>
    <mergeCell ref="C14:D14"/>
    <mergeCell ref="C507:F507"/>
    <mergeCell ref="A506:B506"/>
    <mergeCell ref="C508:F508"/>
    <mergeCell ref="C509:D509"/>
    <mergeCell ref="A10:F10"/>
    <mergeCell ref="A11:B11"/>
    <mergeCell ref="A505:F505"/>
    <mergeCell ref="A494:F494"/>
    <mergeCell ref="B490:F490"/>
    <mergeCell ref="B491:B493"/>
    <mergeCell ref="A488:A493"/>
    <mergeCell ref="B488:F488"/>
    <mergeCell ref="B485:F485"/>
    <mergeCell ref="B476:F476"/>
    <mergeCell ref="A475:B475"/>
    <mergeCell ref="B471:F471"/>
    <mergeCell ref="B460:F460"/>
    <mergeCell ref="A458:A472"/>
    <mergeCell ref="B458:F458"/>
  </mergeCells>
  <printOptions horizontalCentered="1"/>
  <pageMargins left="0.19685039370078741" right="0.19685039370078741" top="0.59055118110236227" bottom="0.39370078740157483" header="0.11811023622047245" footer="0.11811023622047245"/>
  <pageSetup paperSize="9" scale="65" firstPageNumber="315" orientation="portrait" useFirstPageNumber="1" r:id="rId1"/>
  <headerFooter>
    <oddHeader>&amp;C&amp;"-,Kursywa"Sprawozdanie z wykonania budżetu Województwa Zachodniopomorskiego za 2013 rok - załączniki &amp;"-,Standardowy"
____________________________________________________________________________________________</oddHeader>
    <oddFooter>&amp;C&amp;P</oddFooter>
  </headerFooter>
  <rowBreaks count="3" manualBreakCount="3">
    <brk id="51" max="11" man="1"/>
    <brk id="156" max="11" man="1"/>
    <brk id="36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zadania</vt:lpstr>
      <vt:lpstr>Arkusz1</vt:lpstr>
      <vt:lpstr>Arkusz2</vt:lpstr>
      <vt:lpstr>Arkusz3</vt:lpstr>
      <vt:lpstr>zadania!Obszar_wydruku</vt:lpstr>
      <vt:lpstr>zadania!Tytuły_wydruku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2014-03-28T10:49:48Z</cp:lastPrinted>
  <dcterms:created xsi:type="dcterms:W3CDTF">2014-02-21T07:18:10Z</dcterms:created>
  <dcterms:modified xsi:type="dcterms:W3CDTF">2014-04-02T06:11:02Z</dcterms:modified>
</cp:coreProperties>
</file>