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8460" windowHeight="6795"/>
  </bookViews>
  <sheets>
    <sheet name="wydatki wg paragrafów" sheetId="1" r:id="rId1"/>
  </sheets>
  <definedNames>
    <definedName name="_xlnm.Print_Area" localSheetId="0">'wydatki wg paragrafów'!$A$1:$J$1136</definedName>
    <definedName name="_xlnm.Print_Titles" localSheetId="0">'wydatki wg paragrafów'!$6:$7</definedName>
  </definedNames>
  <calcPr calcId="145621"/>
</workbook>
</file>

<file path=xl/calcChain.xml><?xml version="1.0" encoding="utf-8"?>
<calcChain xmlns="http://schemas.openxmlformats.org/spreadsheetml/2006/main">
  <c r="K780" i="1" l="1"/>
  <c r="K260" i="1" l="1"/>
  <c r="K263" i="1" s="1"/>
  <c r="K11" i="1"/>
  <c r="K10" i="1"/>
  <c r="J17" i="1" l="1"/>
  <c r="J16" i="1"/>
  <c r="J14" i="1"/>
  <c r="J13" i="1"/>
  <c r="I12" i="1"/>
  <c r="H12" i="1"/>
  <c r="H15" i="1"/>
  <c r="I15" i="1"/>
  <c r="I17" i="1"/>
  <c r="I16" i="1"/>
  <c r="I14" i="1"/>
  <c r="I13" i="1"/>
  <c r="H17" i="1"/>
  <c r="H16" i="1"/>
  <c r="H14" i="1"/>
  <c r="H13" i="1"/>
  <c r="F15" i="1"/>
  <c r="G15" i="1"/>
  <c r="E15" i="1"/>
  <c r="F12" i="1"/>
  <c r="G12" i="1"/>
  <c r="E12" i="1"/>
  <c r="J15" i="1" l="1"/>
  <c r="J12" i="1"/>
  <c r="F10" i="1"/>
  <c r="F11" i="1" s="1"/>
  <c r="G10" i="1"/>
  <c r="G11" i="1" s="1"/>
  <c r="E10" i="1"/>
  <c r="E11" i="1" s="1"/>
  <c r="J11" i="1" l="1"/>
  <c r="I11" i="1"/>
  <c r="H11" i="1"/>
  <c r="I10" i="1"/>
  <c r="H10" i="1"/>
  <c r="J10" i="1"/>
  <c r="I1135" i="1"/>
  <c r="H1135" i="1"/>
  <c r="I1134" i="1"/>
  <c r="H1134" i="1"/>
  <c r="I1133" i="1"/>
  <c r="H1133" i="1"/>
  <c r="I1132" i="1"/>
  <c r="H1132" i="1"/>
  <c r="I1131" i="1"/>
  <c r="H1131" i="1"/>
  <c r="I1130" i="1"/>
  <c r="H1130" i="1"/>
  <c r="I1129" i="1"/>
  <c r="H1129" i="1"/>
  <c r="I1126" i="1"/>
  <c r="H1126" i="1"/>
  <c r="I1128" i="1"/>
  <c r="H1128" i="1"/>
  <c r="I1127" i="1"/>
  <c r="H1127" i="1"/>
  <c r="I1125" i="1"/>
  <c r="H1125" i="1"/>
  <c r="I1124" i="1"/>
  <c r="H1124" i="1"/>
  <c r="I1121" i="1"/>
  <c r="H1121" i="1"/>
  <c r="I1120" i="1"/>
  <c r="H1120" i="1"/>
  <c r="I1119" i="1"/>
  <c r="H1119" i="1"/>
  <c r="I1118" i="1"/>
  <c r="H1118" i="1"/>
  <c r="I1117" i="1"/>
  <c r="H1117" i="1"/>
  <c r="I1116" i="1"/>
  <c r="H1116" i="1"/>
  <c r="I1115" i="1"/>
  <c r="H1115" i="1"/>
  <c r="I1114" i="1"/>
  <c r="H1114" i="1"/>
  <c r="I1113" i="1"/>
  <c r="H1113" i="1"/>
  <c r="I1112" i="1"/>
  <c r="H1112" i="1"/>
  <c r="I1111" i="1"/>
  <c r="H1111" i="1"/>
  <c r="I1110" i="1"/>
  <c r="H1110" i="1"/>
  <c r="I1109" i="1"/>
  <c r="H1109" i="1"/>
  <c r="I1108" i="1"/>
  <c r="H1108" i="1"/>
  <c r="I1123" i="1"/>
  <c r="H1123" i="1"/>
  <c r="I1122" i="1"/>
  <c r="H1122" i="1"/>
  <c r="I1107" i="1"/>
  <c r="H1107" i="1"/>
  <c r="I1106" i="1"/>
  <c r="H1106" i="1"/>
  <c r="I1057" i="1"/>
  <c r="H1057" i="1"/>
  <c r="I1056" i="1"/>
  <c r="H1056" i="1"/>
  <c r="I1105" i="1"/>
  <c r="H1105" i="1"/>
  <c r="I1104" i="1"/>
  <c r="H1104" i="1"/>
  <c r="I1103" i="1"/>
  <c r="H1103" i="1"/>
  <c r="I1102" i="1"/>
  <c r="H1102" i="1"/>
  <c r="I1100" i="1"/>
  <c r="H1100" i="1"/>
  <c r="I1099" i="1"/>
  <c r="H1099" i="1"/>
  <c r="I1098" i="1"/>
  <c r="H1098" i="1"/>
  <c r="I1096" i="1"/>
  <c r="H1096" i="1"/>
  <c r="I1095" i="1"/>
  <c r="H1095" i="1"/>
  <c r="I1093" i="1"/>
  <c r="H1093" i="1"/>
  <c r="I1092" i="1"/>
  <c r="H1092" i="1"/>
  <c r="I1091" i="1"/>
  <c r="H1091" i="1"/>
  <c r="I1090" i="1"/>
  <c r="H1090" i="1"/>
  <c r="I1089" i="1"/>
  <c r="H1089" i="1"/>
  <c r="I1087" i="1"/>
  <c r="H1087" i="1"/>
  <c r="I1086" i="1"/>
  <c r="H1086" i="1"/>
  <c r="I1085" i="1"/>
  <c r="H1085" i="1"/>
  <c r="I1084" i="1"/>
  <c r="H1084" i="1"/>
  <c r="I1083" i="1"/>
  <c r="H1083" i="1"/>
  <c r="I1081" i="1"/>
  <c r="H1081" i="1"/>
  <c r="I1080" i="1"/>
  <c r="H1080" i="1"/>
  <c r="I1079" i="1"/>
  <c r="H1079" i="1"/>
  <c r="I1078" i="1"/>
  <c r="H1078" i="1"/>
  <c r="I1077" i="1"/>
  <c r="H1077" i="1"/>
  <c r="I1075" i="1"/>
  <c r="H1075" i="1"/>
  <c r="I1074" i="1"/>
  <c r="H1074" i="1"/>
  <c r="I1072" i="1"/>
  <c r="H1072" i="1"/>
  <c r="I1071" i="1"/>
  <c r="H1071" i="1"/>
  <c r="I1070" i="1"/>
  <c r="H1070" i="1"/>
  <c r="I1069" i="1"/>
  <c r="H1069" i="1"/>
  <c r="I1068" i="1"/>
  <c r="H1068" i="1"/>
  <c r="I1101" i="1"/>
  <c r="H1101" i="1"/>
  <c r="I1097" i="1"/>
  <c r="H1097" i="1"/>
  <c r="I1094" i="1"/>
  <c r="H1094" i="1"/>
  <c r="I1088" i="1"/>
  <c r="H1088" i="1"/>
  <c r="I1082" i="1"/>
  <c r="H1082" i="1"/>
  <c r="I1076" i="1"/>
  <c r="H1076" i="1"/>
  <c r="I1073" i="1"/>
  <c r="H1073" i="1"/>
  <c r="I1067" i="1"/>
  <c r="H1067" i="1"/>
  <c r="I1066" i="1"/>
  <c r="H1066" i="1"/>
  <c r="I1065" i="1"/>
  <c r="H1065" i="1"/>
  <c r="I1064" i="1"/>
  <c r="H1064" i="1"/>
  <c r="I1063" i="1"/>
  <c r="H1063" i="1"/>
  <c r="I1062" i="1"/>
  <c r="H1062" i="1"/>
  <c r="I1061" i="1"/>
  <c r="H1061" i="1"/>
  <c r="I1060" i="1"/>
  <c r="H1060" i="1"/>
  <c r="I1059" i="1"/>
  <c r="H1059" i="1"/>
  <c r="I1058" i="1"/>
  <c r="H1058" i="1"/>
  <c r="I1055" i="1"/>
  <c r="H1055" i="1"/>
  <c r="I1054" i="1"/>
  <c r="H1054" i="1"/>
  <c r="I1053" i="1"/>
  <c r="H1053" i="1"/>
  <c r="I1052" i="1"/>
  <c r="H1052" i="1"/>
  <c r="I1051" i="1"/>
  <c r="H1051" i="1"/>
  <c r="I1050" i="1"/>
  <c r="H1050" i="1"/>
  <c r="I1049" i="1"/>
  <c r="H1049" i="1"/>
  <c r="I1048" i="1"/>
  <c r="H1048" i="1"/>
  <c r="I1047" i="1"/>
  <c r="H1047" i="1"/>
  <c r="I1046" i="1"/>
  <c r="H1046" i="1"/>
  <c r="I1043" i="1"/>
  <c r="H1043" i="1"/>
  <c r="I1045" i="1"/>
  <c r="H1045" i="1"/>
  <c r="I1044" i="1"/>
  <c r="H1044" i="1"/>
  <c r="I1042" i="1"/>
  <c r="H1042" i="1"/>
  <c r="I1041" i="1"/>
  <c r="H1041" i="1"/>
  <c r="I1039" i="1"/>
  <c r="H1039" i="1"/>
  <c r="I1038" i="1"/>
  <c r="H1038" i="1"/>
  <c r="I1037" i="1"/>
  <c r="H1037" i="1"/>
  <c r="I1036" i="1"/>
  <c r="H1036" i="1"/>
  <c r="I1035" i="1"/>
  <c r="H1035" i="1"/>
  <c r="I1033" i="1"/>
  <c r="H1033" i="1"/>
  <c r="I1032" i="1"/>
  <c r="H1032" i="1"/>
  <c r="I1040" i="1"/>
  <c r="H1040" i="1"/>
  <c r="I1034" i="1"/>
  <c r="H1034" i="1"/>
  <c r="I1031" i="1"/>
  <c r="H1031" i="1"/>
  <c r="I1030" i="1"/>
  <c r="H1030" i="1"/>
  <c r="I1023" i="1"/>
  <c r="H1023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2" i="1"/>
  <c r="H1022" i="1"/>
  <c r="I1021" i="1"/>
  <c r="H1021" i="1"/>
  <c r="I1019" i="1"/>
  <c r="H1019" i="1"/>
  <c r="I1018" i="1"/>
  <c r="H1018" i="1"/>
  <c r="I1020" i="1"/>
  <c r="H1020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68" i="1"/>
  <c r="H868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19" i="1"/>
  <c r="H819" i="1"/>
  <c r="I818" i="1"/>
  <c r="H818" i="1"/>
  <c r="I822" i="1"/>
  <c r="H822" i="1"/>
  <c r="I821" i="1"/>
  <c r="H821" i="1"/>
  <c r="I820" i="1"/>
  <c r="H820" i="1"/>
  <c r="I817" i="1"/>
  <c r="H817" i="1"/>
  <c r="I816" i="1"/>
  <c r="H816" i="1"/>
  <c r="I815" i="1"/>
  <c r="H815" i="1"/>
  <c r="I814" i="1"/>
  <c r="H814" i="1"/>
  <c r="I813" i="1"/>
  <c r="H813" i="1"/>
  <c r="I810" i="1"/>
  <c r="H810" i="1"/>
  <c r="I812" i="1"/>
  <c r="H812" i="1"/>
  <c r="I811" i="1"/>
  <c r="H811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2" i="1"/>
  <c r="H802" i="1"/>
  <c r="I801" i="1"/>
  <c r="H801" i="1"/>
  <c r="I803" i="1"/>
  <c r="H803" i="1"/>
  <c r="I800" i="1"/>
  <c r="H800" i="1"/>
  <c r="I799" i="1"/>
  <c r="H799" i="1"/>
  <c r="I798" i="1"/>
  <c r="H798" i="1"/>
  <c r="I796" i="1"/>
  <c r="H796" i="1"/>
  <c r="I795" i="1"/>
  <c r="H795" i="1"/>
  <c r="I794" i="1"/>
  <c r="H794" i="1"/>
  <c r="I792" i="1"/>
  <c r="H792" i="1"/>
  <c r="I791" i="1"/>
  <c r="H791" i="1"/>
  <c r="I789" i="1"/>
  <c r="H789" i="1"/>
  <c r="I788" i="1"/>
  <c r="H788" i="1"/>
  <c r="I797" i="1"/>
  <c r="H797" i="1"/>
  <c r="I793" i="1"/>
  <c r="H793" i="1"/>
  <c r="I790" i="1"/>
  <c r="H790" i="1"/>
  <c r="I787" i="1"/>
  <c r="H787" i="1"/>
  <c r="I784" i="1"/>
  <c r="H784" i="1"/>
  <c r="I781" i="1"/>
  <c r="H781" i="1"/>
  <c r="I786" i="1"/>
  <c r="H786" i="1"/>
  <c r="I785" i="1"/>
  <c r="H785" i="1"/>
  <c r="I783" i="1"/>
  <c r="H783" i="1"/>
  <c r="I782" i="1"/>
  <c r="H782" i="1"/>
  <c r="I780" i="1"/>
  <c r="H780" i="1"/>
  <c r="I779" i="1"/>
  <c r="H779" i="1"/>
  <c r="I778" i="1"/>
  <c r="H778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77" i="1"/>
  <c r="H777" i="1"/>
  <c r="I776" i="1"/>
  <c r="H776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8" i="1"/>
  <c r="H608" i="1"/>
  <c r="I607" i="1"/>
  <c r="H607" i="1"/>
  <c r="I604" i="1"/>
  <c r="H604" i="1"/>
  <c r="I603" i="1"/>
  <c r="H603" i="1"/>
  <c r="I602" i="1"/>
  <c r="H602" i="1"/>
  <c r="I606" i="1"/>
  <c r="H606" i="1"/>
  <c r="I605" i="1"/>
  <c r="H605" i="1"/>
  <c r="I601" i="1"/>
  <c r="H601" i="1"/>
  <c r="I600" i="1"/>
  <c r="H600" i="1"/>
  <c r="I591" i="1"/>
  <c r="H591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0" i="1"/>
  <c r="H590" i="1"/>
  <c r="I589" i="1"/>
  <c r="H589" i="1"/>
  <c r="I587" i="1"/>
  <c r="H587" i="1"/>
  <c r="I586" i="1"/>
  <c r="H586" i="1"/>
  <c r="I588" i="1"/>
  <c r="H588" i="1"/>
  <c r="I585" i="1"/>
  <c r="H585" i="1"/>
  <c r="I582" i="1"/>
  <c r="H582" i="1"/>
  <c r="I584" i="1"/>
  <c r="H584" i="1"/>
  <c r="I583" i="1"/>
  <c r="H583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I404" i="1"/>
  <c r="I403" i="1"/>
  <c r="H403" i="1"/>
  <c r="I402" i="1"/>
  <c r="H402" i="1"/>
  <c r="I401" i="1"/>
  <c r="H401" i="1"/>
  <c r="I399" i="1"/>
  <c r="H399" i="1"/>
  <c r="I398" i="1"/>
  <c r="H398" i="1"/>
  <c r="I396" i="1"/>
  <c r="H396" i="1"/>
  <c r="I395" i="1"/>
  <c r="H395" i="1"/>
  <c r="I400" i="1"/>
  <c r="H400" i="1"/>
  <c r="I397" i="1"/>
  <c r="H397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1" i="1"/>
  <c r="H331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69" i="1"/>
  <c r="H269" i="1"/>
  <c r="I268" i="1"/>
  <c r="H268" i="1"/>
  <c r="I267" i="1"/>
  <c r="H267" i="1"/>
  <c r="I277" i="1"/>
  <c r="H277" i="1"/>
  <c r="I270" i="1"/>
  <c r="H270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208" i="1"/>
  <c r="H208" i="1"/>
  <c r="I207" i="1"/>
  <c r="H207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24" i="1"/>
  <c r="H124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I107" i="1"/>
  <c r="H107" i="1"/>
  <c r="I105" i="1"/>
  <c r="H105" i="1"/>
  <c r="I104" i="1"/>
  <c r="H104" i="1"/>
  <c r="I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106" i="1"/>
  <c r="H106" i="1"/>
  <c r="I74" i="1"/>
  <c r="H74" i="1"/>
  <c r="I71" i="1"/>
  <c r="H71" i="1"/>
  <c r="I72" i="1"/>
  <c r="H72" i="1"/>
  <c r="I73" i="1"/>
  <c r="H73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0" i="1"/>
  <c r="H50" i="1"/>
  <c r="I21" i="1"/>
  <c r="H21" i="1"/>
  <c r="I24" i="1"/>
  <c r="H24" i="1"/>
  <c r="I52" i="1"/>
  <c r="H52" i="1"/>
  <c r="I51" i="1"/>
  <c r="H5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I33" i="1"/>
  <c r="I32" i="1"/>
  <c r="I31" i="1"/>
  <c r="I30" i="1"/>
  <c r="I29" i="1"/>
  <c r="I28" i="1"/>
  <c r="I27" i="1"/>
  <c r="I26" i="1"/>
  <c r="I25" i="1"/>
  <c r="I23" i="1"/>
  <c r="I22" i="1"/>
  <c r="J8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36" i="1"/>
  <c r="J37" i="1"/>
  <c r="J38" i="1"/>
  <c r="J39" i="1"/>
  <c r="J40" i="1"/>
  <c r="J41" i="1"/>
  <c r="J19" i="1"/>
  <c r="J21" i="1"/>
  <c r="J23" i="1"/>
  <c r="J24" i="1"/>
  <c r="J35" i="1"/>
  <c r="J34" i="1"/>
  <c r="J33" i="1"/>
  <c r="J32" i="1"/>
  <c r="J31" i="1"/>
  <c r="J30" i="1"/>
  <c r="J29" i="1"/>
  <c r="J28" i="1"/>
  <c r="J27" i="1"/>
  <c r="J26" i="1"/>
  <c r="J25" i="1"/>
  <c r="J22" i="1"/>
  <c r="H33" i="1" l="1"/>
  <c r="H32" i="1"/>
  <c r="H31" i="1"/>
  <c r="H30" i="1"/>
  <c r="H29" i="1"/>
  <c r="H28" i="1"/>
  <c r="H27" i="1"/>
  <c r="H26" i="1"/>
  <c r="H25" i="1"/>
  <c r="H22" i="1"/>
  <c r="H23" i="1"/>
  <c r="G20" i="1"/>
  <c r="H19" i="1"/>
  <c r="H8" i="1"/>
  <c r="I19" i="1"/>
  <c r="I8" i="1"/>
  <c r="H20" i="1" l="1"/>
  <c r="I20" i="1"/>
  <c r="J20" i="1"/>
</calcChain>
</file>

<file path=xl/sharedStrings.xml><?xml version="1.0" encoding="utf-8"?>
<sst xmlns="http://schemas.openxmlformats.org/spreadsheetml/2006/main" count="1221" uniqueCount="333">
  <si>
    <t xml:space="preserve"> Razem:</t>
  </si>
  <si>
    <t>010</t>
  </si>
  <si>
    <t>Prace geodezyjno-urządzeniowe na potrzeby rolnictwa</t>
  </si>
  <si>
    <t>WYDATKI  BIEŻĄCE</t>
  </si>
  <si>
    <t>Zakup usług pozostałych</t>
  </si>
  <si>
    <t>Zarządy melioracji i urządzeń wodnych</t>
  </si>
  <si>
    <t>Wydatki osobowe niezaliczone do wynagrodzeń</t>
  </si>
  <si>
    <t>Wynagrodzenia osobowe pracowników</t>
  </si>
  <si>
    <t>Dodatkowe wynagrodzenie roczne</t>
  </si>
  <si>
    <t>Składki na ubezpieczenia społeczne</t>
  </si>
  <si>
    <t>Składki na Fundusz Pracy</t>
  </si>
  <si>
    <t>Wpłaty na Państwowy Fundusz Rehabilitacji Osób Niepełnosprawnych</t>
  </si>
  <si>
    <t>Wynagrodzenia bezosobowe</t>
  </si>
  <si>
    <t>Zakup materiałów i wyposażenia</t>
  </si>
  <si>
    <t>Zakup energii</t>
  </si>
  <si>
    <t>Zakup usług remontowych</t>
  </si>
  <si>
    <t>Zakup usług zdrowotnych</t>
  </si>
  <si>
    <t>Zakup usług dostępu do sieci Internet</t>
  </si>
  <si>
    <t xml:space="preserve">Opłaty z tytułu zakupu usług telekomunikacyjnych świadczonych w
stacjonarnej publicznej sieci telefonicznej
</t>
  </si>
  <si>
    <t>Zakup usług obejmujących tłumaczenia</t>
  </si>
  <si>
    <t xml:space="preserve">Opłaty za administrowanie i czynsze za budynki, lokale i pomieszczenia
garażowe
</t>
  </si>
  <si>
    <t>Podróże służbowe krajowe</t>
  </si>
  <si>
    <t>Podróże służbowe zagraniczne</t>
  </si>
  <si>
    <t>Różne opłaty i składki</t>
  </si>
  <si>
    <t>Odpisy na zakładowy fundusz świadczeń socjalnych</t>
  </si>
  <si>
    <t>Podatek od nieruchomości</t>
  </si>
  <si>
    <t>Opłaty na rzecz budżetów jednostek samorządu terytorialnego</t>
  </si>
  <si>
    <t>Koszty postępowania sądowego i prokuratorskiego</t>
  </si>
  <si>
    <t>Szkolenia pracowników niebędących członkami korpusu służby cywilnej</t>
  </si>
  <si>
    <t>WYDATKI  MAJĄTKOWE</t>
  </si>
  <si>
    <t>Wydatki na zakupy inwestycyjne jednostek budżetowych</t>
  </si>
  <si>
    <t>Melioracje wodne</t>
  </si>
  <si>
    <t>Kary i odszkodowania wypłacane na rzecz osób fizycznych</t>
  </si>
  <si>
    <t>Wydatki inwestycyjne jednostek budżetowych</t>
  </si>
  <si>
    <t>Grupy producentów rolnych</t>
  </si>
  <si>
    <t>Program Rozwoju Obszarów Wiejskich 2007-2013</t>
  </si>
  <si>
    <t xml:space="preserve">Kary i odszkodowania wypłacane na rzecz osób prawnych i innych
jednostek organizacyjnych
</t>
  </si>
  <si>
    <t>Wyłączenie z produkcji gruntów rolnych</t>
  </si>
  <si>
    <t>Pozostała działalność</t>
  </si>
  <si>
    <t>050</t>
  </si>
  <si>
    <t>RYBOŁÓWSTWO I RYBACTWO</t>
  </si>
  <si>
    <t>150</t>
  </si>
  <si>
    <t>PRZETWÓRSTWO  PRZEMYSŁOWE</t>
  </si>
  <si>
    <t>Rozwój przedsiębiorczości</t>
  </si>
  <si>
    <t>Zakup usług obejmujących wykonanie ekspertyz, analiz i opinii</t>
  </si>
  <si>
    <t>Różnice kursowe</t>
  </si>
  <si>
    <t>Rozwój kadr nowoczesnej gospodarki i przedsiębiorczości</t>
  </si>
  <si>
    <t>Stypendia różne</t>
  </si>
  <si>
    <t>400</t>
  </si>
  <si>
    <t>600</t>
  </si>
  <si>
    <t>TRANSPORT  I  ŁĄCZNOŚĆ</t>
  </si>
  <si>
    <t>Krajowe pasażerskie przewozy kolejowe</t>
  </si>
  <si>
    <t>Podatek od towarów i usług (VAT)</t>
  </si>
  <si>
    <t>Krajowe pasażerskie przewozy autobusowe</t>
  </si>
  <si>
    <t>Drogi publiczne wojewódzkie</t>
  </si>
  <si>
    <t>Zakup uslug pozostałych</t>
  </si>
  <si>
    <t>Pozostale podatki na rzecz budżetów jednostek samorządu terytorialnego</t>
  </si>
  <si>
    <t>Odsetki od nieterminowych wpłat z tytułu pozostałych podatków i opłat</t>
  </si>
  <si>
    <t>Koszty postepowania sądowego i prokuratorskiego</t>
  </si>
  <si>
    <t>Infrastruktura portowa</t>
  </si>
  <si>
    <t>Zadania w zakresie telekomunikacji</t>
  </si>
  <si>
    <t>opis niekompletny</t>
  </si>
  <si>
    <t>Różne wydatki na rzecz osób fizycznych</t>
  </si>
  <si>
    <t>630</t>
  </si>
  <si>
    <t>TURYSTYKA</t>
  </si>
  <si>
    <t>Zadania w zakresie upowszechniania turystyki</t>
  </si>
  <si>
    <t>700</t>
  </si>
  <si>
    <t>GOSPODARKA  MIESZKANIOWA</t>
  </si>
  <si>
    <t>Gospodarka gruntami i nieruchomościami</t>
  </si>
  <si>
    <t>Podatek od towarów i usług (VAT).</t>
  </si>
  <si>
    <t>710</t>
  </si>
  <si>
    <t>DZIAŁALNOŚĆ  USŁUGOWA</t>
  </si>
  <si>
    <t>Biura planowania przestrzennego</t>
  </si>
  <si>
    <t>Zakup pomocy naukowych, dydaktycznych i książek</t>
  </si>
  <si>
    <t>Pozostałe odsetki</t>
  </si>
  <si>
    <t>Plany zagospodarowania przestrzennego</t>
  </si>
  <si>
    <t>Nagrody o charakterze szczególnym niezaliczone do wynagrodzeń</t>
  </si>
  <si>
    <t>Prace geologiczne (nieinwestycyjne)</t>
  </si>
  <si>
    <t>Prace geodezyjne i kartograficzne (nieinwestycyjne)</t>
  </si>
  <si>
    <t>750</t>
  </si>
  <si>
    <t>ADMINISTRACJA  PUBLICZNA</t>
  </si>
  <si>
    <t>Urzędy wojewódzkie</t>
  </si>
  <si>
    <t>Samorządowe sejmiki województw</t>
  </si>
  <si>
    <t>Urzędy marszałkowskie</t>
  </si>
  <si>
    <t>Wydatki osobowe nie zaliczone do wynagrodzeń</t>
  </si>
  <si>
    <t>Odpisy na zakładowy fundusz świadczen socjalnych</t>
  </si>
  <si>
    <t>Działalność informacyjna i kulturalna prowadzona za granicą</t>
  </si>
  <si>
    <t>Nagrody i wydatki osobowe niezaliczone do wynagrodzeń</t>
  </si>
  <si>
    <t>Centrum Rozwoju Zasobów Ludzkich</t>
  </si>
  <si>
    <t>Promocja jednostek samorządu terytorialnego</t>
  </si>
  <si>
    <t>Składki do organizacji międzynarodowych</t>
  </si>
  <si>
    <t>754</t>
  </si>
  <si>
    <t>BEZPIECZEŃSTWO  PUBLICZNE I OCHRONA  PRZECIWPOŻAROWA</t>
  </si>
  <si>
    <t>Komendy wojewódzkie Policji</t>
  </si>
  <si>
    <t>Wpłaty jednostek na fundusz celowy</t>
  </si>
  <si>
    <t>Komendy wojewódzkie Państwowej Straży Pożarnej</t>
  </si>
  <si>
    <t>Ochotnicze straże pożarne</t>
  </si>
  <si>
    <t>Zadania ratownictwa górskiego i wodnego</t>
  </si>
  <si>
    <t>Pozostała dzialalność</t>
  </si>
  <si>
    <t>757</t>
  </si>
  <si>
    <t>OBSŁUGA  DŁUGU PUBLICZNEGO</t>
  </si>
  <si>
    <t>Rozliczenia z bankami związane z obsługą długu publicznego</t>
  </si>
  <si>
    <t>758</t>
  </si>
  <si>
    <t>RÓŻNE  ROZLICZENIA</t>
  </si>
  <si>
    <t>Różne rozliczenia finansowe</t>
  </si>
  <si>
    <t>Rezerwy ogólne i celowe</t>
  </si>
  <si>
    <t>Rezerwy</t>
  </si>
  <si>
    <t>Rezerwy na inwestycje i zakupy inwestycyjne</t>
  </si>
  <si>
    <t>801</t>
  </si>
  <si>
    <t>OŚWIATA  I WYCHOWANIE</t>
  </si>
  <si>
    <t>Szkoły podstawowe specjalne</t>
  </si>
  <si>
    <t>Gimnazja specjalne</t>
  </si>
  <si>
    <t>Licea ogólnokształcące</t>
  </si>
  <si>
    <t>Szkoły zawodowe</t>
  </si>
  <si>
    <t>Zakup usług dostępu do sieci internet</t>
  </si>
  <si>
    <t>Zakłady kształcenia nauczycieli</t>
  </si>
  <si>
    <t>Dokształcanie i doskonalenie nauczycieli</t>
  </si>
  <si>
    <t>Biblioteki pedagogiczne</t>
  </si>
  <si>
    <t>803</t>
  </si>
  <si>
    <t>SZKOLNICTWO  WYŻSZE</t>
  </si>
  <si>
    <t>851</t>
  </si>
  <si>
    <t>OCHRONA  ZDROWIA</t>
  </si>
  <si>
    <t>Szpitale ogólne</t>
  </si>
  <si>
    <t>Zakłady opiekuńczo-lecznicze i pielęgnacyjno-opiekuńcze</t>
  </si>
  <si>
    <t>Szpitale uzdrowiskowe</t>
  </si>
  <si>
    <t>Lecznictwo ambulatoryjne</t>
  </si>
  <si>
    <t>Medycyna pracy</t>
  </si>
  <si>
    <t>Programy polityki zdrowotnej</t>
  </si>
  <si>
    <t>Zapobieganie i zwalczanie AIDS</t>
  </si>
  <si>
    <t>Zwalczanie narkomanii</t>
  </si>
  <si>
    <t>Przeciwdzialanie alkoholizmowi</t>
  </si>
  <si>
    <t>Składki na ubezpieczenie zdrowotne</t>
  </si>
  <si>
    <t>852</t>
  </si>
  <si>
    <t>POMOC  SPOŁECZNA</t>
  </si>
  <si>
    <t>Zadania w zakresie przeciwdziałania przemocy w rodzinie</t>
  </si>
  <si>
    <t>Regionalne ośrodki polityki społecznej</t>
  </si>
  <si>
    <t>Ośrodki adopcyjno-opiekuńcze</t>
  </si>
  <si>
    <t>853</t>
  </si>
  <si>
    <t>POZOSTAŁE  ZADANIA  W  ZAKRESIE  POLITYKI SPOŁECZNEJ</t>
  </si>
  <si>
    <t>Rehabilitacja zawodowa i społeczna osób niepełnosprawnych</t>
  </si>
  <si>
    <t>Fundusz Gwarantowanych Świadczeń Pracowniczych</t>
  </si>
  <si>
    <t>Wojewódzkie urzędy pracy</t>
  </si>
  <si>
    <t>Wynagrodzenia  bezosobowe</t>
  </si>
  <si>
    <t>Stypendia dla uczniów</t>
  </si>
  <si>
    <t>Zwroty dotyczące rozliczeń z Komisją Europejską</t>
  </si>
  <si>
    <t>854</t>
  </si>
  <si>
    <t>EDUKACYJNA  OPIEKA  WYCHOWAWCZA</t>
  </si>
  <si>
    <t>Placówki wychowania pozaszkolnego</t>
  </si>
  <si>
    <t>Internaty i bursy szkolne</t>
  </si>
  <si>
    <t>Skladki na Fundusz Pracy</t>
  </si>
  <si>
    <t>Pomoc materialna dla uczniów</t>
  </si>
  <si>
    <t>Inne formy pomocy dla uczniów</t>
  </si>
  <si>
    <t>900</t>
  </si>
  <si>
    <t>GOSPODARKA  KOMUNALNA  I  OCHRONA  ŚRODOWISKA</t>
  </si>
  <si>
    <t>Gospodarka ściekowa i ochrona wód</t>
  </si>
  <si>
    <t>Gospodarka odpadami</t>
  </si>
  <si>
    <t>Ochrona powietrza atmosferycznego i klimatu</t>
  </si>
  <si>
    <t>Wpływy i wydatki związane z gromadzeniem środków z opłat produktowych</t>
  </si>
  <si>
    <t>921</t>
  </si>
  <si>
    <t>KULTURA I  OCHRONA  DZIEDZICTWA NARODOWEGO</t>
  </si>
  <si>
    <t>Pozostałe zadania w zakresie kultury</t>
  </si>
  <si>
    <t>Teatry</t>
  </si>
  <si>
    <t>Dotacja podmiotowa z budżetu dla samorządowej instytucji kultury</t>
  </si>
  <si>
    <t>Filharmonie, orkiestry, chóry i kapele</t>
  </si>
  <si>
    <t>Domy i ośrodki kultury, świetlice i kluby</t>
  </si>
  <si>
    <t>Biblioteki</t>
  </si>
  <si>
    <t>Muzea</t>
  </si>
  <si>
    <t>Ośrodki ochrony i dokumentacji zabytków</t>
  </si>
  <si>
    <t>Ochrona zabytków i opieka nad zabytkami</t>
  </si>
  <si>
    <t>925</t>
  </si>
  <si>
    <t>Parki krajobrazowe</t>
  </si>
  <si>
    <t>926</t>
  </si>
  <si>
    <t>KULTURA  FIZYCZNA</t>
  </si>
  <si>
    <t>Obiekty sportowe</t>
  </si>
  <si>
    <t>Zadania w zakresie kultury fizycznej</t>
  </si>
  <si>
    <t>Załącznik Nr 2</t>
  </si>
  <si>
    <t>WYKONANIE  PLANU WYDATKÓW  BUDŻETU  WOJEWÓDZTWA  ZACHODNIOPOMORSKIEGO</t>
  </si>
  <si>
    <t>ZA  I  PÓŁROCZE  2012  ROKU</t>
  </si>
  <si>
    <t>Dział</t>
  </si>
  <si>
    <t>Rozdz.</t>
  </si>
  <si>
    <t>§</t>
  </si>
  <si>
    <t>Wyszczególnienie</t>
  </si>
  <si>
    <t>Plan wg uchwały budżetowej</t>
  </si>
  <si>
    <t>Odchylenie wykonania od 50% rocznego planu po zmianach</t>
  </si>
  <si>
    <t>Plan po zmianach na 30.06.2012 r.</t>
  </si>
  <si>
    <t>Wykonanie na 30.06.2012 r.</t>
  </si>
  <si>
    <t>z tego:</t>
  </si>
  <si>
    <t xml:space="preserve">              - wydatki bieżące</t>
  </si>
  <si>
    <t xml:space="preserve">              - wydatki majątkowe</t>
  </si>
  <si>
    <t xml:space="preserve"> z tego w dziale:</t>
  </si>
  <si>
    <t>ROLNICTWO I ŁOWIECTWO</t>
  </si>
  <si>
    <t>01005</t>
  </si>
  <si>
    <r>
      <t xml:space="preserve">Wskaźnik wykonania </t>
    </r>
    <r>
      <rPr>
        <sz val="10"/>
        <rFont val="Arial"/>
        <family val="2"/>
        <charset val="238"/>
      </rPr>
      <t>w</t>
    </r>
    <r>
      <rPr>
        <b/>
        <sz val="10"/>
        <rFont val="Arial"/>
        <family val="2"/>
        <charset val="238"/>
      </rPr>
      <t xml:space="preserve"> % 
(7 : 6)</t>
    </r>
  </si>
  <si>
    <t>01006</t>
  </si>
  <si>
    <t xml:space="preserve">Opłaty z tytułu zakupu usług telekomunikacyjnych świadczonych w ruchomej publicznej sieci telefonicznej
</t>
  </si>
  <si>
    <t xml:space="preserve">Opłaty z tytułu zakupu usług telekomunikacyjnych świadczonych wstacjonarnej publicznej sieci telefonicznej
</t>
  </si>
  <si>
    <t>01008</t>
  </si>
  <si>
    <t>01031</t>
  </si>
  <si>
    <t>01041</t>
  </si>
  <si>
    <t xml:space="preserve">Zwrot dotacji oraz płatności, w tym wykorzystanych niezgodnie z przeznaczeniem lub wykorzystanych z naruszeniem procedur, o których mowa w art. 184 ustawy, pobranych nienależnie lub w nadmiernej wysokości
</t>
  </si>
  <si>
    <t xml:space="preserve">Odsetki od dotacji oraz płatności: wykorzystanych niezgodnie z przeznaczeniem lub wykorzystanych z naruszeniem procedur, o których mowa w art. 184 ustawy, pobranych nienależnie lub w nadmiernej wysokości
</t>
  </si>
  <si>
    <t>01042</t>
  </si>
  <si>
    <t xml:space="preserve">Dotacje celowe przekazane gminie na inwestycje i zakupy inwestycyjne realizowane na podstawie porozumień (umów) między jednostkami samorządu terytorialnego
</t>
  </si>
  <si>
    <t xml:space="preserve">Dotacje celowe przekazane dla powiatu na inwestycje i zakupy inwestycyjne realizowane na podstawie porozumień (umów) między jednostkami samorządu terytorialnego
</t>
  </si>
  <si>
    <t>01095</t>
  </si>
  <si>
    <t>05011</t>
  </si>
  <si>
    <t>Program Operacyjny Zrównoważony rozwój sektora rybołówstwa i nadbrzeżnych obszarów rybackich 2007-2013</t>
  </si>
  <si>
    <t>Opłaty za administrowanie i czynsze za budynki, lokale i pomieszczenia garażowe</t>
  </si>
  <si>
    <t>15011</t>
  </si>
  <si>
    <t>Odsetki od dotacji oraz płatności: wykorzystanych niezgodnie z przeznaczeniem lub wykorzystanych z naruszeniem procedur, o których mowa w art. 184 ustawy, pobranych nienależnie lub w nadmiernej wysokości</t>
  </si>
  <si>
    <t xml:space="preserve">Dotacje celowe w ramach programów finansowanych z udziałem środków europejskich oraz środków, o których mowa w art. 5 ust. 1 pkt 3 oraz ust. 3 pkt 5 i 6 ustawy, lub płatności w ramach budżetu środków europejskich </t>
  </si>
  <si>
    <t>Zwroty dotacji oraz płatności, w tym wykorzystanych niezgodnie z przeznaczeniem lub wykorzystanych z naruszeniem procedur, o których mowa w art. 184 ustawy, pobranych nienależnie lub w nadmiernej wysokości, dotyczące wydatków majątkowych</t>
  </si>
  <si>
    <t xml:space="preserve">Dotacje celowe w ramach programów finansowanych z udziałem środków europejskich oraz środków, o których mowa w art. 5 ust. 1 pkt 3 oraz ust. 3 pkt 5 i 6 ustawy, lub płatności w ramach budżetu środków europejskich
</t>
  </si>
  <si>
    <t xml:space="preserve">Dotacje celowe z budżetu jednostki samorządu terytorialnego, udzielone w trybie art. 221 ustawy, na finansowanie lub dofinansowanie zadań zleconych do realizacji organizacjom prowadzącym działalność pożytku publicznego
</t>
  </si>
  <si>
    <t>15013</t>
  </si>
  <si>
    <t>WYTWARZANIE I ZAOPATRYWANIE W ENERGIĘ ELEKTRYCZNĄ, GAZ I WODĘ</t>
  </si>
  <si>
    <t>40095</t>
  </si>
  <si>
    <t>Dotacje celowe w ramach programów finansowanych z udziałem środków europejskich oraz środków, o których mowa w art. 5 ust. 1 pkt 3 oraz ust. 3 pkt 5 i 6 ustawy, lub płatności w ramach budżetu środków europejskich</t>
  </si>
  <si>
    <t>60001</t>
  </si>
  <si>
    <t>Dotacja podmiotowa z budżetu dla jednostek niezaliczanych do sektora finansów publicznych</t>
  </si>
  <si>
    <t>60003</t>
  </si>
  <si>
    <t>Dotacja celowa z budżetu na finansowanie lub dofinansowanie zadań zleconych do realizacji pozostałym jednostkom niezaliczanym do sektora finansów publicznych</t>
  </si>
  <si>
    <t xml:space="preserve">Zwrot dotacji oraz płatności, w tym wykorzystanych niezgodnie z przeznaczeniem lub wykorzystanych z naruszeniem procedur, o których mowa w art. 184 ustawy, pobranych nienależnie lub w nadmiernej wysokości </t>
  </si>
  <si>
    <t>60013</t>
  </si>
  <si>
    <t>60041</t>
  </si>
  <si>
    <t>Opłaty z tytułu zakupu usług telekomunikacyjnych świadczonych w ruchomej publicznej sieci telefonicznej</t>
  </si>
  <si>
    <t xml:space="preserve">Opłaty z tytułu zakupu usług telekomunikacyjnych świadczonych w stacjonarnej publicznej sieci telefonicznej </t>
  </si>
  <si>
    <t>60095</t>
  </si>
  <si>
    <t>60052</t>
  </si>
  <si>
    <t>Wydatki na zakup i objęcie akcji oraz wniesienie wkładów do spółek prawa handlowego</t>
  </si>
  <si>
    <t>63003</t>
  </si>
  <si>
    <t>Dotacje celowe z budżetu jednostki samorządu terytorialnego, udzielone w trybie art. 221 ustawy, na finansowanie lub dofinansowanie zadań zleconych do realizacji organizacjom prowadzącym działalność pożytku publicznego</t>
  </si>
  <si>
    <t>63095</t>
  </si>
  <si>
    <t>70005</t>
  </si>
  <si>
    <t>71003</t>
  </si>
  <si>
    <t>Opłaty z tytułu zakupu usług telekomunikacyjnych świadczonych w stacjonarnej publicznej sieci telefonicznej</t>
  </si>
  <si>
    <t>71004</t>
  </si>
  <si>
    <t>71005</t>
  </si>
  <si>
    <t>75011</t>
  </si>
  <si>
    <t>71013</t>
  </si>
  <si>
    <t>71095</t>
  </si>
  <si>
    <t>75017</t>
  </si>
  <si>
    <t>75018</t>
  </si>
  <si>
    <t>Dotacje celowe przekazane dla powiatu na zadania bieżące realizowane na podstawie porozumień (umów) między jednostkami samorządu terytorialnego</t>
  </si>
  <si>
    <t>75058</t>
  </si>
  <si>
    <t>75071</t>
  </si>
  <si>
    <t>75075</t>
  </si>
  <si>
    <t>4308'</t>
  </si>
  <si>
    <t xml:space="preserve">Dotacja celowa na pomoc finansową udzielaną między jednostkami samorządu terytorialnego na dofinansowanie własnych zadań bieżących </t>
  </si>
  <si>
    <t>75095</t>
  </si>
  <si>
    <t xml:space="preserve">Dotacje celowe z budżetu jednostki samorządu terytorialnego, udzielone w trybie art. 221 ustawy, na finansowanie lub dofinansowanie zadań zleconych do realizacji organizacjom prowadzącym działalność pożytku publicznego </t>
  </si>
  <si>
    <t>75404</t>
  </si>
  <si>
    <t>75410</t>
  </si>
  <si>
    <t>75412</t>
  </si>
  <si>
    <t>Dotacja celowa z budżetu dla pozostałych jednostek zaliczanych do sektora finansów publicznych</t>
  </si>
  <si>
    <t xml:space="preserve">Dotacja celowa z budżetu na finansowanie lub dofinansowanie zadań zleconych do realizacji stowarzyszeniom </t>
  </si>
  <si>
    <t>75415</t>
  </si>
  <si>
    <t>75495</t>
  </si>
  <si>
    <t>75702</t>
  </si>
  <si>
    <t>Obsługa papierów wartościowych, kredytów i pożyczek jednostek samorządu terytorialnego</t>
  </si>
  <si>
    <t>Odsetki od samorządowych papierów wartościowych lub zaciągniętych przez jednostkę samorządu terytorialnego kredytów i pożyczek</t>
  </si>
  <si>
    <t>75814</t>
  </si>
  <si>
    <t>75818</t>
  </si>
  <si>
    <t>80102</t>
  </si>
  <si>
    <t>80111</t>
  </si>
  <si>
    <t>80120</t>
  </si>
  <si>
    <t xml:space="preserve">Opłaty za administrowanie i czynsze za budynki, lokale i pomieszczenia garażowe </t>
  </si>
  <si>
    <t>80130</t>
  </si>
  <si>
    <t>80141</t>
  </si>
  <si>
    <t>80146</t>
  </si>
  <si>
    <t>80147</t>
  </si>
  <si>
    <t>Dotacja celowa na pomoc finansową udzielaną między jednostkami samorządu terytorialnego na dofinansowanie własnych zadań bieżących</t>
  </si>
  <si>
    <t>80195</t>
  </si>
  <si>
    <t>Dotacje celowe z budżetu na finansowanie lub dofinansowanie kosztów realizacji inwestycji i zakupów inwestycyjnych innych jednostek sektora finansów publicznych</t>
  </si>
  <si>
    <t>80395</t>
  </si>
  <si>
    <t>85111</t>
  </si>
  <si>
    <t>85117</t>
  </si>
  <si>
    <t>85118</t>
  </si>
  <si>
    <t>85121</t>
  </si>
  <si>
    <t>85149</t>
  </si>
  <si>
    <t>85148</t>
  </si>
  <si>
    <t>Dotacja podmiotowa z budżetu dla samodzielnego publicznego zakładu opieki zdrowotnej utworzonego przez jednostkę samorządu terytorialnego</t>
  </si>
  <si>
    <t>85152</t>
  </si>
  <si>
    <t>85153</t>
  </si>
  <si>
    <t>85154</t>
  </si>
  <si>
    <t>85156</t>
  </si>
  <si>
    <t>Składki na ubezpieczenie zdrowotne oraz świadczenia dla osób nieobjętych obowiązkiem ubezpieczenia zdrowotnego</t>
  </si>
  <si>
    <t>85195</t>
  </si>
  <si>
    <t>85205</t>
  </si>
  <si>
    <t>85212</t>
  </si>
  <si>
    <t>Świadczenia rodzinne, świadczenie z funduszu alimentacyjnego oraz składki na ubezpieczenia emerytalne i rentowe z ubezpieczenia społecznego</t>
  </si>
  <si>
    <t>85217</t>
  </si>
  <si>
    <t>85226</t>
  </si>
  <si>
    <t>Dotacja celowa z budżetu na finansowanie lub dofinansowanie zadań zleconych do realizacji fundacjom</t>
  </si>
  <si>
    <t>Dotacja celowa z budżetu na finansowanie lub dofinansowanie zadań zleconych do realizacji stowarzyszeniom</t>
  </si>
  <si>
    <t>85325</t>
  </si>
  <si>
    <t>85311</t>
  </si>
  <si>
    <t>85332</t>
  </si>
  <si>
    <t>Zwrot dotacji oraz płatności, w tym wykorzystanych niezgodnie z przeznaczeniem lub wykorzystanych z naruszeniem procedur, o których mowa w art. 184 ustawy, pobranych nienależnie lub w nadmiernej wysokości</t>
  </si>
  <si>
    <t>85395</t>
  </si>
  <si>
    <t>85407</t>
  </si>
  <si>
    <t>85410</t>
  </si>
  <si>
    <t>85446</t>
  </si>
  <si>
    <t>85495</t>
  </si>
  <si>
    <t>85415</t>
  </si>
  <si>
    <t>90005</t>
  </si>
  <si>
    <t>90002</t>
  </si>
  <si>
    <t>90020</t>
  </si>
  <si>
    <t>90095</t>
  </si>
  <si>
    <t>90001</t>
  </si>
  <si>
    <t>92106</t>
  </si>
  <si>
    <t>92108</t>
  </si>
  <si>
    <t>92109</t>
  </si>
  <si>
    <t>92116</t>
  </si>
  <si>
    <t>92118</t>
  </si>
  <si>
    <t>92105</t>
  </si>
  <si>
    <t>92119</t>
  </si>
  <si>
    <t>92120</t>
  </si>
  <si>
    <t>92195</t>
  </si>
  <si>
    <t>Dotacje celowe z budżetu na finansowanie lub dofinansowanie prac remontowych i konserwatorskich obiektów zabytkowych przekazane jednostkom niezaliczanym do sektora finansów publicznych</t>
  </si>
  <si>
    <t>Dotacje celowe z budżetu na finansowanie lub dofinansowanie prac remontowych i konserwatorskich obiektów zabytkowych, przekazane jednostkom zaliczanym do sektora finansów publicznych</t>
  </si>
  <si>
    <t>Ogrody botaniczne i zoologiczne oraz naturalne obszary i obiekty chronionej
przyrody</t>
  </si>
  <si>
    <t>92502</t>
  </si>
  <si>
    <t>92601</t>
  </si>
  <si>
    <t>92605</t>
  </si>
  <si>
    <t>Dotacja celowa na pomoc finansową udzielaną między jednostkami samorządu terytorialnego na dofinansowanie własnych zadań inwestycyjnych i zakupów inwestycyjnych</t>
  </si>
  <si>
    <t>92695</t>
  </si>
  <si>
    <t>`</t>
  </si>
  <si>
    <t>Struktura w % 
(kol. 7)</t>
  </si>
  <si>
    <t>- bieżące</t>
  </si>
  <si>
    <t>- majątkowe</t>
  </si>
  <si>
    <t xml:space="preserve"> I. WYDATKI  ZWIĄZANE  Z  REALIZACJĄ  ZADAŃ  WŁASNYCH</t>
  </si>
  <si>
    <t xml:space="preserve"> II. WYDATKI  ZWIĄZANE  Z  REALIZACJĄ  ZADAŃ  ZLECONYCH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</si>
</sst>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%"/>
  </numFmts>
  <fonts count="26" x14ac:knownFonts="1">
    <font>
      <sz val="10"/>
      <color indexed="8"/>
      <name val="Arial"/>
      <charset val="238"/>
    </font>
    <font>
      <b/>
      <sz val="10"/>
      <color indexed="8"/>
      <name val="Arial"/>
      <family val="2"/>
      <charset val="238"/>
    </font>
    <font>
      <sz val="8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6"/>
      <name val="Arial"/>
      <family val="2"/>
    </font>
    <font>
      <sz val="10"/>
      <color indexed="8"/>
      <name val="Arial"/>
      <family val="2"/>
    </font>
    <font>
      <b/>
      <i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0"/>
      <color indexed="8"/>
      <name val="Arial CE"/>
      <charset val="238"/>
    </font>
    <font>
      <b/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b/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Arial CE"/>
      <charset val="238"/>
    </font>
    <font>
      <sz val="8"/>
      <color indexed="8"/>
      <name val="Arial CE"/>
      <charset val="238"/>
    </font>
    <font>
      <sz val="8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Border="0">
      <alignment horizontal="left" vertical="top"/>
      <protection locked="0"/>
    </xf>
    <xf numFmtId="0" fontId="3" fillId="0" borderId="0"/>
    <xf numFmtId="0" fontId="5" fillId="2" borderId="2" applyNumberFormat="0" applyProtection="0">
      <alignment horizontal="left" vertical="center" indent="1"/>
    </xf>
    <xf numFmtId="4" fontId="8" fillId="3" borderId="2" applyNumberFormat="0" applyProtection="0">
      <alignment vertical="center"/>
    </xf>
    <xf numFmtId="0" fontId="5" fillId="0" borderId="0"/>
  </cellStyleXfs>
  <cellXfs count="11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right" vertical="center"/>
    </xf>
    <xf numFmtId="0" fontId="3" fillId="0" borderId="3" xfId="3" applyFont="1" applyBorder="1" applyAlignment="1">
      <alignment horizontal="center"/>
    </xf>
    <xf numFmtId="2" fontId="3" fillId="0" borderId="5" xfId="3" applyNumberFormat="1" applyFont="1" applyFill="1" applyBorder="1" applyAlignment="1" applyProtection="1">
      <alignment horizontal="center" vertical="center"/>
      <protection locked="0"/>
    </xf>
    <xf numFmtId="2" fontId="13" fillId="0" borderId="6" xfId="3" applyNumberFormat="1" applyFont="1" applyFill="1" applyBorder="1" applyAlignment="1" applyProtection="1">
      <alignment horizontal="center" vertical="center"/>
      <protection locked="0"/>
    </xf>
    <xf numFmtId="2" fontId="13" fillId="0" borderId="7" xfId="3" applyNumberFormat="1" applyFont="1" applyFill="1" applyBorder="1" applyAlignment="1" applyProtection="1">
      <alignment horizontal="center" vertical="center"/>
      <protection locked="0"/>
    </xf>
    <xf numFmtId="3" fontId="13" fillId="0" borderId="9" xfId="3" applyNumberFormat="1" applyFont="1" applyFill="1" applyBorder="1" applyAlignment="1" applyProtection="1">
      <alignment horizontal="right" vertical="center"/>
      <protection locked="0"/>
    </xf>
    <xf numFmtId="0" fontId="3" fillId="0" borderId="9" xfId="3" applyFont="1" applyBorder="1"/>
    <xf numFmtId="165" fontId="3" fillId="0" borderId="9" xfId="3" applyNumberFormat="1" applyFont="1" applyFill="1" applyBorder="1"/>
    <xf numFmtId="3" fontId="3" fillId="0" borderId="9" xfId="3" applyNumberFormat="1" applyFont="1" applyBorder="1"/>
    <xf numFmtId="3" fontId="14" fillId="0" borderId="3" xfId="3" applyNumberFormat="1" applyFont="1" applyFill="1" applyBorder="1" applyAlignment="1" applyProtection="1">
      <alignment horizontal="right" vertical="center"/>
      <protection locked="0"/>
    </xf>
    <xf numFmtId="165" fontId="14" fillId="0" borderId="3" xfId="2" applyNumberFormat="1" applyFont="1" applyBorder="1" applyAlignment="1" applyProtection="1">
      <alignment vertical="center"/>
    </xf>
    <xf numFmtId="0" fontId="15" fillId="0" borderId="0" xfId="0" applyFont="1"/>
    <xf numFmtId="0" fontId="11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14" fillId="0" borderId="0" xfId="0" applyFont="1"/>
    <xf numFmtId="3" fontId="3" fillId="0" borderId="0" xfId="0" applyNumberFormat="1" applyFont="1" applyAlignment="1">
      <alignment vertical="center"/>
    </xf>
    <xf numFmtId="2" fontId="3" fillId="0" borderId="6" xfId="3" applyNumberFormat="1" applyFont="1" applyFill="1" applyBorder="1" applyAlignment="1" applyProtection="1">
      <alignment horizontal="center" vertical="center"/>
      <protection locked="0"/>
    </xf>
    <xf numFmtId="0" fontId="12" fillId="0" borderId="3" xfId="3" applyFont="1" applyFill="1" applyBorder="1" applyAlignment="1" applyProtection="1">
      <alignment horizontal="center" vertical="center"/>
      <protection locked="0"/>
    </xf>
    <xf numFmtId="0" fontId="13" fillId="0" borderId="3" xfId="3" applyFont="1" applyBorder="1" applyAlignment="1">
      <alignment horizontal="center" vertical="center"/>
    </xf>
    <xf numFmtId="3" fontId="6" fillId="0" borderId="3" xfId="4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2" quotePrefix="1" applyFont="1" applyFill="1" applyBorder="1" applyAlignment="1" applyProtection="1">
      <alignment horizontal="center" vertical="center" wrapText="1"/>
      <protection locked="0"/>
    </xf>
    <xf numFmtId="0" fontId="6" fillId="0" borderId="3" xfId="4" quotePrefix="1" applyFont="1" applyFill="1" applyBorder="1" applyAlignment="1" applyProtection="1">
      <alignment horizontal="center" vertical="center" wrapText="1"/>
      <protection locked="0"/>
    </xf>
    <xf numFmtId="3" fontId="19" fillId="3" borderId="3" xfId="5" applyNumberFormat="1" applyFont="1" applyBorder="1" applyAlignment="1" applyProtection="1">
      <alignment vertical="center"/>
      <protection locked="0"/>
    </xf>
    <xf numFmtId="3" fontId="20" fillId="3" borderId="3" xfId="5" applyNumberFormat="1" applyFont="1" applyBorder="1" applyAlignment="1" applyProtection="1">
      <alignment vertical="center"/>
      <protection locked="0"/>
    </xf>
    <xf numFmtId="165" fontId="10" fillId="3" borderId="3" xfId="2" applyNumberFormat="1" applyFont="1" applyFill="1" applyBorder="1" applyAlignment="1" applyProtection="1">
      <alignment vertical="center"/>
    </xf>
    <xf numFmtId="3" fontId="10" fillId="3" borderId="3" xfId="3" applyNumberFormat="1" applyFont="1" applyFill="1" applyBorder="1" applyAlignment="1">
      <alignment vertical="center"/>
    </xf>
    <xf numFmtId="2" fontId="3" fillId="0" borderId="3" xfId="3" applyNumberFormat="1" applyFont="1" applyFill="1" applyBorder="1" applyAlignment="1" applyProtection="1">
      <alignment horizontal="center" vertical="center"/>
      <protection locked="0"/>
    </xf>
    <xf numFmtId="2" fontId="13" fillId="0" borderId="3" xfId="3" applyNumberFormat="1" applyFont="1" applyFill="1" applyBorder="1" applyAlignment="1" applyProtection="1">
      <alignment horizontal="center" vertical="center"/>
      <protection locked="0"/>
    </xf>
    <xf numFmtId="3" fontId="13" fillId="0" borderId="3" xfId="3" applyNumberFormat="1" applyFont="1" applyFill="1" applyBorder="1" applyAlignment="1" applyProtection="1">
      <alignment horizontal="right" vertical="center"/>
      <protection locked="0"/>
    </xf>
    <xf numFmtId="0" fontId="3" fillId="0" borderId="3" xfId="3" applyFont="1" applyBorder="1" applyAlignment="1">
      <alignment vertical="center"/>
    </xf>
    <xf numFmtId="165" fontId="3" fillId="0" borderId="3" xfId="3" applyNumberFormat="1" applyFont="1" applyFill="1" applyBorder="1" applyAlignment="1">
      <alignment vertical="center"/>
    </xf>
    <xf numFmtId="3" fontId="3" fillId="0" borderId="3" xfId="3" applyNumberFormat="1" applyFont="1" applyBorder="1" applyAlignment="1">
      <alignment vertical="center"/>
    </xf>
    <xf numFmtId="49" fontId="10" fillId="3" borderId="3" xfId="3" applyNumberFormat="1" applyFont="1" applyFill="1" applyBorder="1" applyAlignment="1" applyProtection="1">
      <alignment horizontal="center" vertical="center"/>
      <protection locked="0"/>
    </xf>
    <xf numFmtId="3" fontId="10" fillId="3" borderId="3" xfId="3" applyNumberFormat="1" applyFont="1" applyFill="1" applyBorder="1" applyAlignment="1" applyProtection="1">
      <alignment horizontal="right" vertical="center"/>
      <protection locked="0"/>
    </xf>
    <xf numFmtId="49" fontId="4" fillId="4" borderId="3" xfId="3" applyNumberFormat="1" applyFont="1" applyFill="1" applyBorder="1" applyAlignment="1" applyProtection="1">
      <alignment horizontal="center" vertical="center"/>
      <protection locked="0"/>
    </xf>
    <xf numFmtId="49" fontId="4" fillId="4" borderId="3" xfId="3" applyNumberFormat="1" applyFont="1" applyFill="1" applyBorder="1" applyAlignment="1" applyProtection="1">
      <alignment vertical="center"/>
      <protection locked="0"/>
    </xf>
    <xf numFmtId="49" fontId="4" fillId="4" borderId="3" xfId="3" applyNumberFormat="1" applyFont="1" applyFill="1" applyBorder="1" applyAlignment="1" applyProtection="1">
      <alignment vertical="center" wrapText="1"/>
      <protection locked="0"/>
    </xf>
    <xf numFmtId="3" fontId="4" fillId="4" borderId="3" xfId="3" applyNumberFormat="1" applyFont="1" applyFill="1" applyBorder="1" applyAlignment="1">
      <alignment vertical="center"/>
    </xf>
    <xf numFmtId="3" fontId="4" fillId="4" borderId="3" xfId="1" applyNumberFormat="1" applyFont="1" applyFill="1" applyBorder="1" applyAlignment="1">
      <alignment vertical="center"/>
    </xf>
    <xf numFmtId="165" fontId="4" fillId="4" borderId="3" xfId="2" applyNumberFormat="1" applyFont="1" applyFill="1" applyBorder="1" applyAlignment="1" applyProtection="1">
      <alignment vertical="center"/>
    </xf>
    <xf numFmtId="0" fontId="14" fillId="0" borderId="3" xfId="0" applyFont="1" applyFill="1" applyBorder="1" applyAlignment="1" applyProtection="1">
      <alignment horizontal="left" vertical="top"/>
      <protection locked="0"/>
    </xf>
    <xf numFmtId="0" fontId="14" fillId="0" borderId="3" xfId="0" applyFont="1" applyBorder="1"/>
    <xf numFmtId="0" fontId="14" fillId="0" borderId="3" xfId="0" applyFont="1" applyBorder="1" applyAlignment="1">
      <alignment vertical="center"/>
    </xf>
    <xf numFmtId="3" fontId="14" fillId="0" borderId="3" xfId="0" applyNumberFormat="1" applyFont="1" applyFill="1" applyBorder="1" applyAlignment="1" applyProtection="1">
      <alignment horizontal="right" vertical="center"/>
      <protection locked="0"/>
    </xf>
    <xf numFmtId="0" fontId="3" fillId="0" borderId="3" xfId="3" applyFont="1" applyFill="1" applyBorder="1" applyAlignment="1" applyProtection="1">
      <alignment horizontal="center" vertical="center"/>
      <protection locked="0"/>
    </xf>
    <xf numFmtId="49" fontId="3" fillId="0" borderId="3" xfId="3" applyNumberFormat="1" applyFont="1" applyFill="1" applyBorder="1" applyAlignment="1" applyProtection="1">
      <alignment horizontal="left" vertical="center" wrapText="1"/>
      <protection locked="0"/>
    </xf>
    <xf numFmtId="3" fontId="3" fillId="0" borderId="3" xfId="3" applyNumberFormat="1" applyFont="1" applyFill="1" applyBorder="1" applyAlignment="1" applyProtection="1">
      <alignment horizontal="right" vertical="center"/>
      <protection locked="0"/>
    </xf>
    <xf numFmtId="3" fontId="3" fillId="0" borderId="3" xfId="1" applyNumberFormat="1" applyFont="1" applyBorder="1" applyAlignment="1">
      <alignment vertical="center"/>
    </xf>
    <xf numFmtId="165" fontId="3" fillId="0" borderId="3" xfId="2" applyNumberFormat="1" applyFont="1" applyBorder="1" applyAlignment="1" applyProtection="1">
      <alignment vertical="center"/>
    </xf>
    <xf numFmtId="0" fontId="15" fillId="0" borderId="3" xfId="3" applyFont="1" applyBorder="1" applyAlignment="1">
      <alignment horizontal="center"/>
    </xf>
    <xf numFmtId="0" fontId="4" fillId="4" borderId="3" xfId="3" applyFont="1" applyFill="1" applyBorder="1" applyAlignment="1">
      <alignment horizontal="center" vertical="center"/>
    </xf>
    <xf numFmtId="3" fontId="4" fillId="4" borderId="3" xfId="3" applyNumberFormat="1" applyFont="1" applyFill="1" applyBorder="1" applyAlignment="1" applyProtection="1">
      <alignment horizontal="right" vertical="center"/>
      <protection locked="0"/>
    </xf>
    <xf numFmtId="0" fontId="3" fillId="0" borderId="3" xfId="0" applyFont="1" applyFill="1" applyBorder="1" applyAlignment="1" applyProtection="1">
      <alignment horizontal="left" vertical="top"/>
      <protection locked="0"/>
    </xf>
    <xf numFmtId="0" fontId="3" fillId="0" borderId="3" xfId="0" applyFont="1" applyBorder="1"/>
    <xf numFmtId="0" fontId="3" fillId="0" borderId="3" xfId="0" applyFont="1" applyBorder="1" applyAlignment="1">
      <alignment vertical="center"/>
    </xf>
    <xf numFmtId="3" fontId="3" fillId="0" borderId="3" xfId="0" applyNumberFormat="1" applyFont="1" applyFill="1" applyBorder="1" applyAlignment="1" applyProtection="1">
      <alignment horizontal="right" vertical="center"/>
      <protection locked="0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>
      <alignment vertical="center"/>
    </xf>
    <xf numFmtId="49" fontId="4" fillId="4" borderId="3" xfId="3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/>
      <protection locked="0"/>
    </xf>
    <xf numFmtId="0" fontId="3" fillId="0" borderId="3" xfId="0" applyFont="1" applyBorder="1" applyAlignment="1">
      <alignment horizontal="center" vertical="center"/>
    </xf>
    <xf numFmtId="0" fontId="4" fillId="0" borderId="3" xfId="3" applyFont="1" applyBorder="1" applyAlignment="1">
      <alignment horizontal="center"/>
    </xf>
    <xf numFmtId="3" fontId="3" fillId="0" borderId="0" xfId="0" applyNumberFormat="1" applyFont="1" applyAlignment="1">
      <alignment wrapText="1"/>
    </xf>
    <xf numFmtId="0" fontId="13" fillId="0" borderId="3" xfId="3" applyFont="1" applyBorder="1" applyAlignment="1">
      <alignment horizontal="center" vertical="center" wrapText="1"/>
    </xf>
    <xf numFmtId="2" fontId="13" fillId="0" borderId="3" xfId="3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3" applyFont="1" applyBorder="1" applyAlignment="1">
      <alignment horizontal="left" vertical="center" wrapText="1"/>
    </xf>
    <xf numFmtId="0" fontId="9" fillId="0" borderId="3" xfId="3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2" fontId="14" fillId="0" borderId="3" xfId="3" applyNumberFormat="1" applyFont="1" applyFill="1" applyBorder="1" applyAlignment="1" applyProtection="1">
      <alignment horizontal="left" vertical="center"/>
      <protection locked="0"/>
    </xf>
    <xf numFmtId="0" fontId="22" fillId="5" borderId="12" xfId="0" quotePrefix="1" applyFont="1" applyFill="1" applyBorder="1" applyAlignment="1">
      <alignment horizontal="left" vertical="center"/>
    </xf>
    <xf numFmtId="0" fontId="22" fillId="5" borderId="12" xfId="0" quotePrefix="1" applyFont="1" applyFill="1" applyBorder="1" applyAlignment="1">
      <alignment vertical="center"/>
    </xf>
    <xf numFmtId="0" fontId="23" fillId="5" borderId="12" xfId="6" quotePrefix="1" applyFont="1" applyFill="1" applyBorder="1" applyAlignment="1">
      <alignment vertical="center"/>
    </xf>
    <xf numFmtId="0" fontId="23" fillId="5" borderId="10" xfId="6" quotePrefix="1" applyFont="1" applyFill="1" applyBorder="1" applyAlignment="1"/>
    <xf numFmtId="0" fontId="23" fillId="5" borderId="13" xfId="6" quotePrefix="1" applyFont="1" applyFill="1" applyBorder="1" applyAlignment="1"/>
    <xf numFmtId="0" fontId="23" fillId="5" borderId="11" xfId="6" quotePrefix="1" applyFont="1" applyFill="1" applyBorder="1" applyAlignment="1"/>
    <xf numFmtId="0" fontId="21" fillId="6" borderId="12" xfId="0" quotePrefix="1" applyFont="1" applyFill="1" applyBorder="1" applyAlignment="1">
      <alignment horizontal="left" vertical="center"/>
    </xf>
    <xf numFmtId="0" fontId="23" fillId="6" borderId="12" xfId="6" quotePrefix="1" applyFont="1" applyFill="1" applyBorder="1" applyAlignment="1">
      <alignment horizontal="left" vertical="center" wrapText="1"/>
    </xf>
    <xf numFmtId="2" fontId="14" fillId="6" borderId="3" xfId="3" applyNumberFormat="1" applyFont="1" applyFill="1" applyBorder="1" applyAlignment="1" applyProtection="1">
      <alignment horizontal="left" vertical="center"/>
      <protection locked="0"/>
    </xf>
    <xf numFmtId="3" fontId="14" fillId="6" borderId="3" xfId="3" applyNumberFormat="1" applyFont="1" applyFill="1" applyBorder="1" applyAlignment="1" applyProtection="1">
      <alignment horizontal="right" vertical="center"/>
      <protection locked="0"/>
    </xf>
    <xf numFmtId="165" fontId="14" fillId="6" borderId="3" xfId="2" applyNumberFormat="1" applyFont="1" applyFill="1" applyBorder="1" applyAlignment="1" applyProtection="1">
      <alignment vertical="center"/>
    </xf>
    <xf numFmtId="0" fontId="21" fillId="6" borderId="10" xfId="0" quotePrefix="1" applyFont="1" applyFill="1" applyBorder="1" applyAlignment="1">
      <alignment vertical="center"/>
    </xf>
    <xf numFmtId="0" fontId="21" fillId="6" borderId="11" xfId="0" quotePrefix="1" applyFont="1" applyFill="1" applyBorder="1" applyAlignment="1">
      <alignment vertical="center"/>
    </xf>
    <xf numFmtId="3" fontId="3" fillId="0" borderId="0" xfId="0" applyNumberFormat="1" applyFont="1"/>
    <xf numFmtId="3" fontId="14" fillId="0" borderId="0" xfId="0" applyNumberFormat="1" applyFont="1"/>
    <xf numFmtId="0" fontId="25" fillId="0" borderId="3" xfId="3" applyFont="1" applyBorder="1" applyAlignment="1">
      <alignment horizontal="center" vertical="center"/>
    </xf>
    <xf numFmtId="3" fontId="25" fillId="0" borderId="3" xfId="3" applyNumberFormat="1" applyFont="1" applyBorder="1" applyAlignment="1">
      <alignment horizontal="center" vertical="center"/>
    </xf>
    <xf numFmtId="0" fontId="24" fillId="0" borderId="3" xfId="3" applyFont="1" applyFill="1" applyBorder="1" applyAlignment="1" applyProtection="1">
      <alignment horizontal="center" vertical="center"/>
      <protection locked="0"/>
    </xf>
    <xf numFmtId="0" fontId="25" fillId="0" borderId="3" xfId="3" applyFont="1" applyBorder="1" applyAlignment="1">
      <alignment horizontal="center" vertical="center" wrapText="1"/>
    </xf>
    <xf numFmtId="0" fontId="10" fillId="3" borderId="3" xfId="3" applyFont="1" applyFill="1" applyBorder="1" applyAlignment="1">
      <alignment vertical="center" wrapText="1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8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Alignment="1">
      <alignment horizontal="right" vertical="center"/>
    </xf>
    <xf numFmtId="0" fontId="7" fillId="0" borderId="0" xfId="0" applyFont="1" applyFill="1" applyAlignment="1">
      <alignment horizontal="center"/>
    </xf>
    <xf numFmtId="0" fontId="16" fillId="3" borderId="3" xfId="0" applyFont="1" applyFill="1" applyBorder="1" applyAlignment="1">
      <alignment vertical="center"/>
    </xf>
    <xf numFmtId="0" fontId="17" fillId="3" borderId="3" xfId="0" applyFont="1" applyFill="1" applyBorder="1" applyAlignment="1">
      <alignment vertical="center"/>
    </xf>
    <xf numFmtId="0" fontId="18" fillId="3" borderId="3" xfId="0" applyFont="1" applyFill="1" applyBorder="1" applyAlignment="1">
      <alignment vertical="center"/>
    </xf>
    <xf numFmtId="1" fontId="14" fillId="0" borderId="3" xfId="3" applyNumberFormat="1" applyFont="1" applyFill="1" applyBorder="1" applyAlignment="1" applyProtection="1">
      <alignment horizontal="left" vertical="center"/>
      <protection locked="0"/>
    </xf>
    <xf numFmtId="2" fontId="14" fillId="0" borderId="3" xfId="3" applyNumberFormat="1" applyFont="1" applyFill="1" applyBorder="1" applyAlignment="1" applyProtection="1">
      <alignment horizontal="left" vertical="center"/>
      <protection locked="0"/>
    </xf>
    <xf numFmtId="2" fontId="3" fillId="0" borderId="3" xfId="3" applyNumberFormat="1" applyFont="1" applyFill="1" applyBorder="1" applyAlignment="1" applyProtection="1">
      <alignment horizontal="left" vertical="center"/>
      <protection locked="0"/>
    </xf>
    <xf numFmtId="0" fontId="10" fillId="3" borderId="3" xfId="3" applyFont="1" applyFill="1" applyBorder="1" applyAlignment="1">
      <alignment vertical="center"/>
    </xf>
    <xf numFmtId="0" fontId="23" fillId="5" borderId="10" xfId="6" quotePrefix="1" applyFont="1" applyFill="1" applyBorder="1" applyAlignment="1">
      <alignment horizontal="left" vertical="center" wrapText="1"/>
    </xf>
    <xf numFmtId="0" fontId="23" fillId="5" borderId="13" xfId="6" quotePrefix="1" applyFont="1" applyFill="1" applyBorder="1" applyAlignment="1">
      <alignment horizontal="left" vertical="center" wrapText="1"/>
    </xf>
    <xf numFmtId="0" fontId="23" fillId="5" borderId="11" xfId="6" quotePrefix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</cellXfs>
  <cellStyles count="7">
    <cellStyle name="Dziesiętny" xfId="1" builtinId="3"/>
    <cellStyle name="Normalny" xfId="0" builtinId="0"/>
    <cellStyle name="Normalny_plan wydatków na 2010 rok" xfId="3"/>
    <cellStyle name="Normalny_załączniki do uchwały" xfId="6"/>
    <cellStyle name="Procentowy" xfId="2" builtinId="5"/>
    <cellStyle name="SAPBEXaggData" xfId="5"/>
    <cellStyle name="SAPBEXstdItemX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140"/>
  <sheetViews>
    <sheetView showGridLines="0" tabSelected="1" view="pageBreakPreview" topLeftCell="A64" zoomScale="110" zoomScaleNormal="110" zoomScaleSheetLayoutView="110" workbookViewId="0">
      <selection activeCell="C80" sqref="C80"/>
    </sheetView>
  </sheetViews>
  <sheetFormatPr defaultRowHeight="12.75" x14ac:dyDescent="0.2"/>
  <cols>
    <col min="1" max="1" width="5.5703125" style="1" customWidth="1"/>
    <col min="2" max="2" width="6.5703125" style="1" customWidth="1"/>
    <col min="3" max="3" width="5" style="16" customWidth="1"/>
    <col min="4" max="4" width="42.28515625" style="72" customWidth="1"/>
    <col min="5" max="5" width="14" style="16" customWidth="1"/>
    <col min="6" max="6" width="14.140625" style="16" customWidth="1"/>
    <col min="7" max="7" width="13.85546875" style="16" customWidth="1"/>
    <col min="8" max="8" width="10.140625" style="16" customWidth="1"/>
    <col min="9" max="9" width="9.28515625" style="16" customWidth="1"/>
    <col min="10" max="10" width="14.7109375" style="16" customWidth="1"/>
    <col min="11" max="256" width="14" style="1" customWidth="1"/>
    <col min="257" max="16384" width="9.140625" style="1"/>
  </cols>
  <sheetData>
    <row r="1" spans="1:256" ht="15.75" x14ac:dyDescent="0.2">
      <c r="C1" s="17"/>
      <c r="D1" s="67"/>
      <c r="E1" s="3"/>
      <c r="I1" s="99" t="s">
        <v>175</v>
      </c>
      <c r="J1" s="99"/>
    </row>
    <row r="2" spans="1:256" x14ac:dyDescent="0.2">
      <c r="C2" s="17"/>
      <c r="D2" s="67"/>
    </row>
    <row r="3" spans="1:256" ht="20.25" x14ac:dyDescent="0.3">
      <c r="A3" s="100" t="s">
        <v>176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256" ht="20.25" x14ac:dyDescent="0.3">
      <c r="A4" s="100" t="s">
        <v>177</v>
      </c>
      <c r="B4" s="100"/>
      <c r="C4" s="100"/>
      <c r="D4" s="100"/>
      <c r="E4" s="100"/>
      <c r="F4" s="100"/>
      <c r="G4" s="100"/>
      <c r="H4" s="100"/>
      <c r="I4" s="100"/>
      <c r="J4" s="100"/>
    </row>
    <row r="6" spans="1:256" ht="63.75" x14ac:dyDescent="0.2">
      <c r="A6" s="22" t="s">
        <v>178</v>
      </c>
      <c r="B6" s="23" t="s">
        <v>179</v>
      </c>
      <c r="C6" s="23" t="s">
        <v>180</v>
      </c>
      <c r="D6" s="68" t="s">
        <v>181</v>
      </c>
      <c r="E6" s="24" t="s">
        <v>182</v>
      </c>
      <c r="F6" s="24" t="s">
        <v>184</v>
      </c>
      <c r="G6" s="24" t="s">
        <v>185</v>
      </c>
      <c r="H6" s="25" t="s">
        <v>192</v>
      </c>
      <c r="I6" s="25" t="s">
        <v>328</v>
      </c>
      <c r="J6" s="26" t="s">
        <v>183</v>
      </c>
    </row>
    <row r="7" spans="1:256" x14ac:dyDescent="0.2">
      <c r="A7" s="91">
        <v>1</v>
      </c>
      <c r="B7" s="89">
        <v>2</v>
      </c>
      <c r="C7" s="89">
        <v>3</v>
      </c>
      <c r="D7" s="92">
        <v>4</v>
      </c>
      <c r="E7" s="90">
        <v>5</v>
      </c>
      <c r="F7" s="90">
        <v>6</v>
      </c>
      <c r="G7" s="90">
        <v>7</v>
      </c>
      <c r="H7" s="90">
        <v>8</v>
      </c>
      <c r="I7" s="90">
        <v>9</v>
      </c>
      <c r="J7" s="90">
        <v>10</v>
      </c>
    </row>
    <row r="8" spans="1:256" ht="16.5" thickBot="1" x14ac:dyDescent="0.25">
      <c r="A8" s="101" t="s">
        <v>0</v>
      </c>
      <c r="B8" s="102"/>
      <c r="C8" s="102"/>
      <c r="D8" s="103"/>
      <c r="E8" s="27">
        <v>895139428</v>
      </c>
      <c r="F8" s="27">
        <v>936204728</v>
      </c>
      <c r="G8" s="28">
        <v>288232250.23000002</v>
      </c>
      <c r="H8" s="29">
        <f>+G8/F8</f>
        <v>0.30787309827600018</v>
      </c>
      <c r="I8" s="29">
        <f>+G8/G8</f>
        <v>1</v>
      </c>
      <c r="J8" s="30">
        <f>+G8-F8*50%</f>
        <v>-179870113.76999998</v>
      </c>
      <c r="K8" s="87"/>
    </row>
    <row r="9" spans="1:256" x14ac:dyDescent="0.2">
      <c r="A9" s="31" t="s">
        <v>186</v>
      </c>
      <c r="B9" s="32"/>
      <c r="C9" s="32"/>
      <c r="D9" s="69"/>
      <c r="E9" s="33"/>
      <c r="F9" s="34"/>
      <c r="G9" s="36"/>
      <c r="H9" s="35"/>
      <c r="I9" s="35"/>
      <c r="J9" s="36"/>
      <c r="K9" s="21"/>
      <c r="L9" s="6"/>
      <c r="M9" s="6"/>
      <c r="N9" s="7"/>
      <c r="O9" s="8"/>
      <c r="P9" s="9"/>
      <c r="Q9" s="9"/>
      <c r="R9" s="10"/>
      <c r="S9" s="10"/>
      <c r="T9" s="11"/>
      <c r="U9" s="5"/>
      <c r="V9" s="6"/>
      <c r="W9" s="6"/>
      <c r="X9" s="7"/>
      <c r="Y9" s="8"/>
      <c r="Z9" s="9"/>
      <c r="AA9" s="9"/>
      <c r="AB9" s="10"/>
      <c r="AC9" s="10"/>
      <c r="AD9" s="11"/>
      <c r="AE9" s="5"/>
      <c r="AF9" s="6"/>
      <c r="AG9" s="6"/>
      <c r="AH9" s="7"/>
      <c r="AI9" s="8"/>
      <c r="AJ9" s="9"/>
      <c r="AK9" s="9"/>
      <c r="AL9" s="10"/>
      <c r="AM9" s="10"/>
      <c r="AN9" s="11"/>
      <c r="AO9" s="5"/>
      <c r="AP9" s="6"/>
      <c r="AQ9" s="6"/>
      <c r="AR9" s="7"/>
      <c r="AS9" s="8"/>
      <c r="AT9" s="9"/>
      <c r="AU9" s="9"/>
      <c r="AV9" s="10"/>
      <c r="AW9" s="10"/>
      <c r="AX9" s="11"/>
      <c r="AY9" s="5"/>
      <c r="AZ9" s="6"/>
      <c r="BA9" s="6"/>
      <c r="BB9" s="7"/>
      <c r="BC9" s="8"/>
      <c r="BD9" s="9"/>
      <c r="BE9" s="9"/>
      <c r="BF9" s="10"/>
      <c r="BG9" s="10"/>
      <c r="BH9" s="11"/>
      <c r="BI9" s="5"/>
      <c r="BJ9" s="6"/>
      <c r="BK9" s="6"/>
      <c r="BL9" s="7"/>
      <c r="BM9" s="8"/>
      <c r="BN9" s="9"/>
      <c r="BO9" s="9"/>
      <c r="BP9" s="10"/>
      <c r="BQ9" s="10"/>
      <c r="BR9" s="11"/>
      <c r="BS9" s="5"/>
      <c r="BT9" s="6"/>
      <c r="BU9" s="6"/>
      <c r="BV9" s="7"/>
      <c r="BW9" s="8"/>
      <c r="BX9" s="9"/>
      <c r="BY9" s="9"/>
      <c r="BZ9" s="10"/>
      <c r="CA9" s="10"/>
      <c r="CB9" s="11"/>
      <c r="CC9" s="5"/>
      <c r="CD9" s="6"/>
      <c r="CE9" s="6"/>
      <c r="CF9" s="7"/>
      <c r="CG9" s="8"/>
      <c r="CH9" s="9"/>
      <c r="CI9" s="9"/>
      <c r="CJ9" s="10"/>
      <c r="CK9" s="10"/>
      <c r="CL9" s="11"/>
      <c r="CM9" s="5"/>
      <c r="CN9" s="6"/>
      <c r="CO9" s="6"/>
      <c r="CP9" s="7"/>
      <c r="CQ9" s="8"/>
      <c r="CR9" s="9"/>
      <c r="CS9" s="9"/>
      <c r="CT9" s="10"/>
      <c r="CU9" s="10"/>
      <c r="CV9" s="11"/>
      <c r="CW9" s="5"/>
      <c r="CX9" s="6"/>
      <c r="CY9" s="6"/>
      <c r="CZ9" s="7"/>
      <c r="DA9" s="8"/>
      <c r="DB9" s="9"/>
      <c r="DC9" s="9"/>
      <c r="DD9" s="10"/>
      <c r="DE9" s="10"/>
      <c r="DF9" s="11"/>
      <c r="DG9" s="5"/>
      <c r="DH9" s="6"/>
      <c r="DI9" s="6"/>
      <c r="DJ9" s="7"/>
      <c r="DK9" s="8"/>
      <c r="DL9" s="9"/>
      <c r="DM9" s="9"/>
      <c r="DN9" s="10"/>
      <c r="DO9" s="10"/>
      <c r="DP9" s="11"/>
      <c r="DQ9" s="5"/>
      <c r="DR9" s="6"/>
      <c r="DS9" s="6"/>
      <c r="DT9" s="7"/>
      <c r="DU9" s="8"/>
      <c r="DV9" s="9"/>
      <c r="DW9" s="9"/>
      <c r="DX9" s="10"/>
      <c r="DY9" s="10"/>
      <c r="DZ9" s="11"/>
      <c r="EA9" s="5"/>
      <c r="EB9" s="6"/>
      <c r="EC9" s="6"/>
      <c r="ED9" s="7"/>
      <c r="EE9" s="8"/>
      <c r="EF9" s="9"/>
      <c r="EG9" s="9"/>
      <c r="EH9" s="10"/>
      <c r="EI9" s="10"/>
      <c r="EJ9" s="11"/>
      <c r="EK9" s="5"/>
      <c r="EL9" s="6"/>
      <c r="EM9" s="6"/>
      <c r="EN9" s="7"/>
      <c r="EO9" s="8"/>
      <c r="EP9" s="9"/>
      <c r="EQ9" s="9"/>
      <c r="ER9" s="10"/>
      <c r="ES9" s="10"/>
      <c r="ET9" s="11"/>
      <c r="EU9" s="5"/>
      <c r="EV9" s="6"/>
      <c r="EW9" s="6"/>
      <c r="EX9" s="7"/>
      <c r="EY9" s="8"/>
      <c r="EZ9" s="9"/>
      <c r="FA9" s="9"/>
      <c r="FB9" s="10"/>
      <c r="FC9" s="10"/>
      <c r="FD9" s="11"/>
      <c r="FE9" s="5"/>
      <c r="FF9" s="6"/>
      <c r="FG9" s="6"/>
      <c r="FH9" s="7"/>
      <c r="FI9" s="8"/>
      <c r="FJ9" s="9"/>
      <c r="FK9" s="9"/>
      <c r="FL9" s="10"/>
      <c r="FM9" s="10"/>
      <c r="FN9" s="11"/>
      <c r="FO9" s="5"/>
      <c r="FP9" s="6"/>
      <c r="FQ9" s="6"/>
      <c r="FR9" s="7"/>
      <c r="FS9" s="8"/>
      <c r="FT9" s="9"/>
      <c r="FU9" s="9"/>
      <c r="FV9" s="10"/>
      <c r="FW9" s="10"/>
      <c r="FX9" s="11"/>
      <c r="FY9" s="5"/>
      <c r="FZ9" s="6"/>
      <c r="GA9" s="6"/>
      <c r="GB9" s="7"/>
      <c r="GC9" s="8"/>
      <c r="GD9" s="9"/>
      <c r="GE9" s="9"/>
      <c r="GF9" s="10"/>
      <c r="GG9" s="10"/>
      <c r="GH9" s="11"/>
      <c r="GI9" s="5"/>
      <c r="GJ9" s="6"/>
      <c r="GK9" s="6"/>
      <c r="GL9" s="7"/>
      <c r="GM9" s="8"/>
      <c r="GN9" s="9"/>
      <c r="GO9" s="9"/>
      <c r="GP9" s="10"/>
      <c r="GQ9" s="10"/>
      <c r="GR9" s="11"/>
      <c r="GS9" s="5"/>
      <c r="GT9" s="6"/>
      <c r="GU9" s="6"/>
      <c r="GV9" s="7"/>
      <c r="GW9" s="8"/>
      <c r="GX9" s="9"/>
      <c r="GY9" s="9"/>
      <c r="GZ9" s="10"/>
      <c r="HA9" s="10"/>
      <c r="HB9" s="11"/>
      <c r="HC9" s="5"/>
      <c r="HD9" s="6"/>
      <c r="HE9" s="6"/>
      <c r="HF9" s="7"/>
      <c r="HG9" s="8"/>
      <c r="HH9" s="9"/>
      <c r="HI9" s="9"/>
      <c r="HJ9" s="10"/>
      <c r="HK9" s="10"/>
      <c r="HL9" s="11"/>
      <c r="HM9" s="5"/>
      <c r="HN9" s="6"/>
      <c r="HO9" s="6"/>
      <c r="HP9" s="7"/>
      <c r="HQ9" s="8"/>
      <c r="HR9" s="9"/>
      <c r="HS9" s="9"/>
      <c r="HT9" s="10"/>
      <c r="HU9" s="10"/>
      <c r="HV9" s="11"/>
      <c r="HW9" s="5"/>
      <c r="HX9" s="6"/>
      <c r="HY9" s="6"/>
      <c r="HZ9" s="7"/>
      <c r="IA9" s="8"/>
      <c r="IB9" s="9"/>
      <c r="IC9" s="9"/>
      <c r="ID9" s="10"/>
      <c r="IE9" s="10"/>
      <c r="IF9" s="11"/>
      <c r="IG9" s="5"/>
      <c r="IH9" s="6"/>
      <c r="II9" s="6"/>
      <c r="IJ9" s="7"/>
      <c r="IK9" s="8"/>
      <c r="IL9" s="9"/>
      <c r="IM9" s="9"/>
      <c r="IN9" s="10"/>
      <c r="IO9" s="10"/>
      <c r="IP9" s="11"/>
      <c r="IQ9" s="5"/>
      <c r="IR9" s="6"/>
      <c r="IS9" s="6"/>
      <c r="IT9" s="7"/>
      <c r="IU9" s="8"/>
      <c r="IV9" s="9"/>
    </row>
    <row r="10" spans="1:256" x14ac:dyDescent="0.2">
      <c r="A10" s="104" t="s">
        <v>187</v>
      </c>
      <c r="B10" s="104"/>
      <c r="C10" s="104"/>
      <c r="D10" s="104"/>
      <c r="E10" s="12">
        <f>+E21+E24+E53+E72+E75+E107+E115+E125+E157+E185+E209+E216+E227+E232+E267+E271+E278+E307+E332+E340+E357+E383+E395+E398+E401+E408+E421+E436+E506+E530+E552+E561+E580+E583+E586+E589+E592+E602+E607+E610+E616+E630+E642+E657+E680+E701+E724+E745+E770+E788+E791+E794+E798+E801+E804+E811+E814+E820+E824+E836+E842+E866+E869+E892+E946+E985+E998+E1018+E1021+E1024+E1032+E1035+E1041+E1044+E1047+E1058+E1068+E1074+E1077+E1083+E1089+E1095+E1098+E1102+E1108+E1127+E1130</f>
        <v>461154254</v>
      </c>
      <c r="F10" s="12">
        <f t="shared" ref="F10:G10" si="0">+F21+F24+F53+F72+F75+F107+F115+F125+F157+F185+F209+F216+F227+F232+F267+F271+F278+F307+F332+F340+F357+F383+F395+F398+F401+F408+F421+F436+F506+F530+F552+F561+F580+F583+F586+F589+F592+F602+F607+F610+F616+F630+F642+F657+F680+F701+F724+F745+F770+F788+F791+F794+F798+F801+F804+F811+F814+F820+F824+F836+F842+F866+F869+F892+F946+F985+F998+F1018+F1021+F1024+F1032+F1035+F1041+F1044+F1047+F1058+F1068+F1074+F1077+F1083+F1089+F1095+F1098+F1102+F1108+F1127+F1130</f>
        <v>482284768</v>
      </c>
      <c r="G10" s="12">
        <f t="shared" si="0"/>
        <v>203657647.78999999</v>
      </c>
      <c r="H10" s="13">
        <f t="shared" ref="H10" si="1">+G10/F10</f>
        <v>0.42227675701754691</v>
      </c>
      <c r="I10" s="13">
        <f t="shared" ref="I10" si="2">+G10/$G$8</f>
        <v>0.70657481120689225</v>
      </c>
      <c r="J10" s="48">
        <f t="shared" ref="J10:J17" si="3">+G10-F10*50%</f>
        <v>-37484736.210000008</v>
      </c>
      <c r="K10" s="87">
        <f>+F10/2</f>
        <v>241142384</v>
      </c>
    </row>
    <row r="11" spans="1:256" x14ac:dyDescent="0.2">
      <c r="A11" s="105" t="s">
        <v>188</v>
      </c>
      <c r="B11" s="105"/>
      <c r="C11" s="105"/>
      <c r="D11" s="105"/>
      <c r="E11" s="12">
        <f>+E8-E10</f>
        <v>433985174</v>
      </c>
      <c r="F11" s="12">
        <f t="shared" ref="F11:G11" si="4">+F8-F10</f>
        <v>453919960</v>
      </c>
      <c r="G11" s="12">
        <f t="shared" si="4"/>
        <v>84574602.440000027</v>
      </c>
      <c r="H11" s="13">
        <f t="shared" ref="H11:H12" si="5">+G11/F11</f>
        <v>0.18632051879807185</v>
      </c>
      <c r="I11" s="13">
        <f t="shared" ref="I11:I12" si="6">+G11/$G$8</f>
        <v>0.29342518879310775</v>
      </c>
      <c r="J11" s="48">
        <f t="shared" si="3"/>
        <v>-142385377.55999997</v>
      </c>
      <c r="K11" s="87">
        <f>+F11/2</f>
        <v>226959980</v>
      </c>
    </row>
    <row r="12" spans="1:256" ht="15.75" x14ac:dyDescent="0.2">
      <c r="A12" s="85" t="s">
        <v>331</v>
      </c>
      <c r="B12" s="86"/>
      <c r="C12" s="82"/>
      <c r="D12" s="82"/>
      <c r="E12" s="83">
        <f>+E13+E14</f>
        <v>831658428</v>
      </c>
      <c r="F12" s="83">
        <f t="shared" ref="F12:J12" si="7">+F13+F14</f>
        <v>844488728</v>
      </c>
      <c r="G12" s="83">
        <f t="shared" si="7"/>
        <v>257599593</v>
      </c>
      <c r="H12" s="84">
        <f t="shared" si="5"/>
        <v>0.3050361531882993</v>
      </c>
      <c r="I12" s="84">
        <f t="shared" si="6"/>
        <v>0.89372231176228145</v>
      </c>
      <c r="J12" s="83">
        <f t="shared" si="7"/>
        <v>-164644771</v>
      </c>
    </row>
    <row r="13" spans="1:256" ht="14.25" customHeight="1" x14ac:dyDescent="0.2">
      <c r="A13" s="74"/>
      <c r="B13" s="77" t="s">
        <v>329</v>
      </c>
      <c r="C13" s="78"/>
      <c r="D13" s="79"/>
      <c r="E13" s="12">
        <v>410280254</v>
      </c>
      <c r="F13" s="12">
        <v>410494768</v>
      </c>
      <c r="G13" s="12">
        <v>174201433</v>
      </c>
      <c r="H13" s="13">
        <f t="shared" ref="H13:H14" si="8">+G13/F13</f>
        <v>0.42436943556854301</v>
      </c>
      <c r="I13" s="13">
        <f t="shared" ref="I13:I15" si="9">+G13/$G$8</f>
        <v>0.60437870106829783</v>
      </c>
      <c r="J13" s="48">
        <f t="shared" si="3"/>
        <v>-31045951</v>
      </c>
    </row>
    <row r="14" spans="1:256" ht="14.25" customHeight="1" x14ac:dyDescent="0.2">
      <c r="A14" s="74"/>
      <c r="B14" s="108" t="s">
        <v>330</v>
      </c>
      <c r="C14" s="109"/>
      <c r="D14" s="110"/>
      <c r="E14" s="12">
        <v>421378174</v>
      </c>
      <c r="F14" s="12">
        <v>433993960</v>
      </c>
      <c r="G14" s="12">
        <v>83398160</v>
      </c>
      <c r="H14" s="13">
        <f t="shared" si="8"/>
        <v>0.19216433334694336</v>
      </c>
      <c r="I14" s="13">
        <f t="shared" si="9"/>
        <v>0.28934361069398362</v>
      </c>
      <c r="J14" s="48">
        <f t="shared" si="3"/>
        <v>-133598820</v>
      </c>
    </row>
    <row r="15" spans="1:256" ht="15.75" x14ac:dyDescent="0.2">
      <c r="A15" s="80" t="s">
        <v>332</v>
      </c>
      <c r="B15" s="81"/>
      <c r="C15" s="82"/>
      <c r="D15" s="82"/>
      <c r="E15" s="83">
        <f>+E16+E17</f>
        <v>68481000</v>
      </c>
      <c r="F15" s="83">
        <f t="shared" ref="F15:J15" si="10">+F16+F17</f>
        <v>91716000</v>
      </c>
      <c r="G15" s="83">
        <f t="shared" si="10"/>
        <v>30632657</v>
      </c>
      <c r="H15" s="84">
        <f t="shared" ref="H15:H17" si="11">+G15/F15</f>
        <v>0.33399469013040256</v>
      </c>
      <c r="I15" s="84">
        <f t="shared" si="9"/>
        <v>0.10627768743975086</v>
      </c>
      <c r="J15" s="83">
        <f t="shared" si="10"/>
        <v>-15225343</v>
      </c>
    </row>
    <row r="16" spans="1:256" ht="13.5" customHeight="1" x14ac:dyDescent="0.2">
      <c r="A16" s="75"/>
      <c r="B16" s="76" t="s">
        <v>329</v>
      </c>
      <c r="C16" s="73"/>
      <c r="D16" s="73"/>
      <c r="E16" s="12">
        <v>50874000</v>
      </c>
      <c r="F16" s="12">
        <v>71790000</v>
      </c>
      <c r="G16" s="12">
        <v>29456215</v>
      </c>
      <c r="H16" s="13">
        <f t="shared" si="11"/>
        <v>0.41031083716395039</v>
      </c>
      <c r="I16" s="13">
        <f t="shared" ref="I16:I17" si="12">+G16/$G$8</f>
        <v>0.10219611086717358</v>
      </c>
      <c r="J16" s="48">
        <f t="shared" si="3"/>
        <v>-6438785</v>
      </c>
    </row>
    <row r="17" spans="1:10" ht="15" customHeight="1" x14ac:dyDescent="0.2">
      <c r="A17" s="75"/>
      <c r="B17" s="108" t="s">
        <v>330</v>
      </c>
      <c r="C17" s="109"/>
      <c r="D17" s="110"/>
      <c r="E17" s="12">
        <v>17607000</v>
      </c>
      <c r="F17" s="12">
        <v>19926000</v>
      </c>
      <c r="G17" s="12">
        <v>1176442</v>
      </c>
      <c r="H17" s="13">
        <f t="shared" si="11"/>
        <v>5.9040550035129979E-2</v>
      </c>
      <c r="I17" s="13">
        <f t="shared" si="12"/>
        <v>4.0815765725772789E-3</v>
      </c>
      <c r="J17" s="48">
        <f t="shared" si="3"/>
        <v>-8786558</v>
      </c>
    </row>
    <row r="18" spans="1:10" ht="15" customHeight="1" x14ac:dyDescent="0.2">
      <c r="A18" s="106" t="s">
        <v>189</v>
      </c>
      <c r="B18" s="106"/>
      <c r="C18" s="106"/>
      <c r="D18" s="106"/>
      <c r="E18" s="33"/>
      <c r="F18" s="34"/>
      <c r="G18" s="34"/>
      <c r="H18" s="35"/>
      <c r="I18" s="35"/>
      <c r="J18" s="36"/>
    </row>
    <row r="19" spans="1:10" s="15" customFormat="1" ht="15.75" x14ac:dyDescent="0.2">
      <c r="A19" s="37" t="s">
        <v>1</v>
      </c>
      <c r="B19" s="107" t="s">
        <v>190</v>
      </c>
      <c r="C19" s="107"/>
      <c r="D19" s="107"/>
      <c r="E19" s="38">
        <v>83911664</v>
      </c>
      <c r="F19" s="30">
        <v>116421537</v>
      </c>
      <c r="G19" s="30">
        <v>15884717.84</v>
      </c>
      <c r="H19" s="29">
        <f t="shared" ref="H19:H23" si="13">+G19/F19</f>
        <v>0.13644140293389187</v>
      </c>
      <c r="I19" s="29">
        <f>+G19/$G$8</f>
        <v>5.5110827561192434E-2</v>
      </c>
      <c r="J19" s="30">
        <f t="shared" ref="J19:J24" si="14">+G19-F19*50%</f>
        <v>-42326050.659999996</v>
      </c>
    </row>
    <row r="20" spans="1:10" s="14" customFormat="1" ht="33" customHeight="1" x14ac:dyDescent="0.2">
      <c r="A20" s="39"/>
      <c r="B20" s="39" t="s">
        <v>191</v>
      </c>
      <c r="C20" s="40"/>
      <c r="D20" s="41" t="s">
        <v>2</v>
      </c>
      <c r="E20" s="42">
        <v>5000</v>
      </c>
      <c r="F20" s="43">
        <v>5000</v>
      </c>
      <c r="G20" s="43">
        <f>+G21</f>
        <v>0</v>
      </c>
      <c r="H20" s="44">
        <f t="shared" si="13"/>
        <v>0</v>
      </c>
      <c r="I20" s="44">
        <f t="shared" ref="I20:I33" si="15">+G20/$G$8</f>
        <v>0</v>
      </c>
      <c r="J20" s="42">
        <f t="shared" si="14"/>
        <v>-2500</v>
      </c>
    </row>
    <row r="21" spans="1:10" s="19" customFormat="1" x14ac:dyDescent="0.2">
      <c r="A21" s="45"/>
      <c r="B21" s="46"/>
      <c r="C21" s="47"/>
      <c r="D21" s="70" t="s">
        <v>3</v>
      </c>
      <c r="E21" s="48">
        <v>5000</v>
      </c>
      <c r="F21" s="48">
        <v>5000</v>
      </c>
      <c r="G21" s="48">
        <v>0</v>
      </c>
      <c r="H21" s="13">
        <f t="shared" si="13"/>
        <v>0</v>
      </c>
      <c r="I21" s="13">
        <f t="shared" ref="I21" si="16">+G21/$G$8</f>
        <v>0</v>
      </c>
      <c r="J21" s="48">
        <f t="shared" si="14"/>
        <v>-2500</v>
      </c>
    </row>
    <row r="22" spans="1:10" s="2" customFormat="1" ht="13.5" customHeight="1" x14ac:dyDescent="0.2">
      <c r="A22" s="4"/>
      <c r="B22" s="4"/>
      <c r="C22" s="49">
        <v>4300</v>
      </c>
      <c r="D22" s="50" t="s">
        <v>4</v>
      </c>
      <c r="E22" s="51">
        <v>5000</v>
      </c>
      <c r="F22" s="36">
        <v>5000</v>
      </c>
      <c r="G22" s="52">
        <v>0</v>
      </c>
      <c r="H22" s="53">
        <f t="shared" si="13"/>
        <v>0</v>
      </c>
      <c r="I22" s="53">
        <f t="shared" si="15"/>
        <v>0</v>
      </c>
      <c r="J22" s="52">
        <f t="shared" si="14"/>
        <v>-2500</v>
      </c>
    </row>
    <row r="23" spans="1:10" s="14" customFormat="1" ht="20.25" customHeight="1" x14ac:dyDescent="0.2">
      <c r="A23" s="54"/>
      <c r="B23" s="39" t="s">
        <v>193</v>
      </c>
      <c r="C23" s="55"/>
      <c r="D23" s="63" t="s">
        <v>5</v>
      </c>
      <c r="E23" s="56">
        <v>11207887</v>
      </c>
      <c r="F23" s="42">
        <v>11087887</v>
      </c>
      <c r="G23" s="42">
        <v>5852097.7800000003</v>
      </c>
      <c r="H23" s="44">
        <f t="shared" si="13"/>
        <v>0.52779197515270493</v>
      </c>
      <c r="I23" s="44">
        <f t="shared" si="15"/>
        <v>2.0303410792269831E-2</v>
      </c>
      <c r="J23" s="42">
        <f t="shared" si="14"/>
        <v>308154.28000000026</v>
      </c>
    </row>
    <row r="24" spans="1:10" s="19" customFormat="1" x14ac:dyDescent="0.2">
      <c r="A24" s="45"/>
      <c r="B24" s="46"/>
      <c r="C24" s="47"/>
      <c r="D24" s="70" t="s">
        <v>3</v>
      </c>
      <c r="E24" s="48">
        <v>11017887</v>
      </c>
      <c r="F24" s="48">
        <v>11017887</v>
      </c>
      <c r="G24" s="48">
        <v>5847706.8799999999</v>
      </c>
      <c r="H24" s="13">
        <f t="shared" ref="H24:H33" si="17">+G24/F24</f>
        <v>0.53074667402197895</v>
      </c>
      <c r="I24" s="13">
        <f t="shared" si="15"/>
        <v>2.0288176896699515E-2</v>
      </c>
      <c r="J24" s="48">
        <f t="shared" si="14"/>
        <v>338763.37999999989</v>
      </c>
    </row>
    <row r="25" spans="1:10" ht="14.25" customHeight="1" x14ac:dyDescent="0.2">
      <c r="A25" s="4"/>
      <c r="B25" s="4"/>
      <c r="C25" s="49">
        <v>3020</v>
      </c>
      <c r="D25" s="50" t="s">
        <v>6</v>
      </c>
      <c r="E25" s="51">
        <v>65400</v>
      </c>
      <c r="F25" s="36">
        <v>65400</v>
      </c>
      <c r="G25" s="52">
        <v>12284.5</v>
      </c>
      <c r="H25" s="53">
        <f t="shared" si="17"/>
        <v>0.18783639143730887</v>
      </c>
      <c r="I25" s="53">
        <f t="shared" si="15"/>
        <v>4.2620143964450077E-5</v>
      </c>
      <c r="J25" s="52">
        <f t="shared" ref="J25:J88" si="18">+G25-F25*50%</f>
        <v>-20415.5</v>
      </c>
    </row>
    <row r="26" spans="1:10" ht="14.25" customHeight="1" x14ac:dyDescent="0.2">
      <c r="A26" s="57"/>
      <c r="B26" s="58"/>
      <c r="C26" s="59">
        <v>4010</v>
      </c>
      <c r="D26" s="61" t="s">
        <v>7</v>
      </c>
      <c r="E26" s="60">
        <v>7169457</v>
      </c>
      <c r="F26" s="60">
        <v>7211010</v>
      </c>
      <c r="G26" s="60">
        <v>3550133.28</v>
      </c>
      <c r="H26" s="53">
        <f t="shared" si="17"/>
        <v>0.49232122545940166</v>
      </c>
      <c r="I26" s="53">
        <f t="shared" si="15"/>
        <v>1.2316919002530452E-2</v>
      </c>
      <c r="J26" s="60">
        <f t="shared" si="18"/>
        <v>-55371.720000000205</v>
      </c>
    </row>
    <row r="27" spans="1:10" ht="13.5" customHeight="1" x14ac:dyDescent="0.2">
      <c r="A27" s="57"/>
      <c r="B27" s="58"/>
      <c r="C27" s="49">
        <v>4040</v>
      </c>
      <c r="D27" s="61" t="s">
        <v>8</v>
      </c>
      <c r="E27" s="60">
        <v>597060</v>
      </c>
      <c r="F27" s="60">
        <v>555507</v>
      </c>
      <c r="G27" s="60">
        <v>555506.77</v>
      </c>
      <c r="H27" s="53">
        <f t="shared" si="17"/>
        <v>0.99999958596381322</v>
      </c>
      <c r="I27" s="53">
        <f t="shared" si="15"/>
        <v>1.927288738705414E-3</v>
      </c>
      <c r="J27" s="60">
        <f t="shared" si="18"/>
        <v>277753.27</v>
      </c>
    </row>
    <row r="28" spans="1:10" ht="12" customHeight="1" x14ac:dyDescent="0.2">
      <c r="A28" s="57"/>
      <c r="B28" s="58"/>
      <c r="C28" s="49">
        <v>4110</v>
      </c>
      <c r="D28" s="61" t="s">
        <v>9</v>
      </c>
      <c r="E28" s="60">
        <v>1221040</v>
      </c>
      <c r="F28" s="60">
        <v>1221040</v>
      </c>
      <c r="G28" s="60">
        <v>647526.53</v>
      </c>
      <c r="H28" s="53">
        <f t="shared" si="17"/>
        <v>0.53030738550743628</v>
      </c>
      <c r="I28" s="53">
        <f t="shared" si="15"/>
        <v>2.2465443387521514E-3</v>
      </c>
      <c r="J28" s="60">
        <f t="shared" si="18"/>
        <v>37006.530000000028</v>
      </c>
    </row>
    <row r="29" spans="1:10" ht="13.5" customHeight="1" x14ac:dyDescent="0.2">
      <c r="A29" s="57"/>
      <c r="B29" s="58"/>
      <c r="C29" s="49">
        <v>4120</v>
      </c>
      <c r="D29" s="61" t="s">
        <v>10</v>
      </c>
      <c r="E29" s="60">
        <v>161400</v>
      </c>
      <c r="F29" s="60">
        <v>161400</v>
      </c>
      <c r="G29" s="60">
        <v>73050.03</v>
      </c>
      <c r="H29" s="53">
        <f t="shared" si="17"/>
        <v>0.45260241635687731</v>
      </c>
      <c r="I29" s="53">
        <f t="shared" si="15"/>
        <v>2.5344155604276909E-4</v>
      </c>
      <c r="J29" s="60">
        <f t="shared" si="18"/>
        <v>-7649.9700000000012</v>
      </c>
    </row>
    <row r="30" spans="1:10" ht="25.5" x14ac:dyDescent="0.2">
      <c r="A30" s="57"/>
      <c r="B30" s="58"/>
      <c r="C30" s="49">
        <v>4140</v>
      </c>
      <c r="D30" s="61" t="s">
        <v>11</v>
      </c>
      <c r="E30" s="60">
        <v>112000</v>
      </c>
      <c r="F30" s="60">
        <v>112000</v>
      </c>
      <c r="G30" s="60">
        <v>56897</v>
      </c>
      <c r="H30" s="53">
        <f t="shared" si="17"/>
        <v>0.50800892857142854</v>
      </c>
      <c r="I30" s="53">
        <f t="shared" si="15"/>
        <v>1.9739983972854542E-4</v>
      </c>
      <c r="J30" s="60">
        <f t="shared" si="18"/>
        <v>897</v>
      </c>
    </row>
    <row r="31" spans="1:10" x14ac:dyDescent="0.2">
      <c r="A31" s="57"/>
      <c r="B31" s="58"/>
      <c r="C31" s="49">
        <v>4170</v>
      </c>
      <c r="D31" s="61" t="s">
        <v>12</v>
      </c>
      <c r="E31" s="60">
        <v>68300</v>
      </c>
      <c r="F31" s="60">
        <v>68300</v>
      </c>
      <c r="G31" s="60">
        <v>40331.51</v>
      </c>
      <c r="H31" s="53">
        <f t="shared" si="17"/>
        <v>0.59050527086383608</v>
      </c>
      <c r="I31" s="53">
        <f t="shared" si="15"/>
        <v>1.399271246288948E-4</v>
      </c>
      <c r="J31" s="60">
        <f t="shared" si="18"/>
        <v>6181.510000000002</v>
      </c>
    </row>
    <row r="32" spans="1:10" x14ac:dyDescent="0.2">
      <c r="A32" s="57"/>
      <c r="B32" s="58"/>
      <c r="C32" s="49">
        <v>4210</v>
      </c>
      <c r="D32" s="61" t="s">
        <v>13</v>
      </c>
      <c r="E32" s="60">
        <v>339600</v>
      </c>
      <c r="F32" s="60">
        <v>339600</v>
      </c>
      <c r="G32" s="60">
        <v>148489.32999999999</v>
      </c>
      <c r="H32" s="53">
        <f t="shared" si="17"/>
        <v>0.43724773262661953</v>
      </c>
      <c r="I32" s="53">
        <f t="shared" si="15"/>
        <v>5.1517250370668199E-4</v>
      </c>
      <c r="J32" s="60">
        <f t="shared" si="18"/>
        <v>-21310.670000000013</v>
      </c>
    </row>
    <row r="33" spans="1:10" x14ac:dyDescent="0.2">
      <c r="A33" s="57"/>
      <c r="B33" s="58"/>
      <c r="C33" s="49">
        <v>4260</v>
      </c>
      <c r="D33" s="61" t="s">
        <v>14</v>
      </c>
      <c r="E33" s="60">
        <v>153700</v>
      </c>
      <c r="F33" s="60">
        <v>153700</v>
      </c>
      <c r="G33" s="60">
        <v>102486.93</v>
      </c>
      <c r="H33" s="53">
        <f t="shared" si="17"/>
        <v>0.66679850357839943</v>
      </c>
      <c r="I33" s="53">
        <f t="shared" si="15"/>
        <v>3.5557065497777827E-4</v>
      </c>
      <c r="J33" s="60">
        <f t="shared" si="18"/>
        <v>25636.929999999993</v>
      </c>
    </row>
    <row r="34" spans="1:10" x14ac:dyDescent="0.2">
      <c r="A34" s="57"/>
      <c r="B34" s="58"/>
      <c r="C34" s="49">
        <v>4270</v>
      </c>
      <c r="D34" s="61" t="s">
        <v>15</v>
      </c>
      <c r="E34" s="60">
        <v>225000</v>
      </c>
      <c r="F34" s="60">
        <v>225000</v>
      </c>
      <c r="G34" s="60">
        <v>133159.1</v>
      </c>
      <c r="H34" s="53">
        <f t="shared" ref="H34:H42" si="19">+G34/F34</f>
        <v>0.59181822222222225</v>
      </c>
      <c r="I34" s="53">
        <f t="shared" ref="I34:I42" si="20">+G34/$G$8</f>
        <v>4.6198542978359759E-4</v>
      </c>
      <c r="J34" s="60">
        <f t="shared" si="18"/>
        <v>20659.100000000006</v>
      </c>
    </row>
    <row r="35" spans="1:10" x14ac:dyDescent="0.2">
      <c r="A35" s="57"/>
      <c r="B35" s="58"/>
      <c r="C35" s="49">
        <v>4280</v>
      </c>
      <c r="D35" s="61" t="s">
        <v>16</v>
      </c>
      <c r="E35" s="60">
        <v>5600</v>
      </c>
      <c r="F35" s="60">
        <v>5600</v>
      </c>
      <c r="G35" s="60">
        <v>3017</v>
      </c>
      <c r="H35" s="53">
        <f t="shared" si="19"/>
        <v>0.53874999999999995</v>
      </c>
      <c r="I35" s="53">
        <f t="shared" si="20"/>
        <v>1.0467253395803319E-5</v>
      </c>
      <c r="J35" s="60">
        <f t="shared" si="18"/>
        <v>217</v>
      </c>
    </row>
    <row r="36" spans="1:10" x14ac:dyDescent="0.2">
      <c r="A36" s="57"/>
      <c r="B36" s="58"/>
      <c r="C36" s="49">
        <v>4300</v>
      </c>
      <c r="D36" s="61" t="s">
        <v>4</v>
      </c>
      <c r="E36" s="60">
        <v>209500</v>
      </c>
      <c r="F36" s="60">
        <v>209500</v>
      </c>
      <c r="G36" s="60">
        <v>141100.39000000001</v>
      </c>
      <c r="H36" s="53">
        <f t="shared" si="19"/>
        <v>0.67351021479713613</v>
      </c>
      <c r="I36" s="53">
        <f t="shared" si="20"/>
        <v>4.8953713502707097E-4</v>
      </c>
      <c r="J36" s="60">
        <f t="shared" si="18"/>
        <v>36350.390000000014</v>
      </c>
    </row>
    <row r="37" spans="1:10" x14ac:dyDescent="0.2">
      <c r="A37" s="57"/>
      <c r="B37" s="58"/>
      <c r="C37" s="49">
        <v>4350</v>
      </c>
      <c r="D37" s="61" t="s">
        <v>17</v>
      </c>
      <c r="E37" s="60">
        <v>19900</v>
      </c>
      <c r="F37" s="60">
        <v>19900</v>
      </c>
      <c r="G37" s="60">
        <v>4876.24</v>
      </c>
      <c r="H37" s="53">
        <f t="shared" si="19"/>
        <v>0.24503718592964824</v>
      </c>
      <c r="I37" s="53">
        <f t="shared" si="20"/>
        <v>1.6917746005552529E-5</v>
      </c>
      <c r="J37" s="60">
        <f t="shared" si="18"/>
        <v>-5073.76</v>
      </c>
    </row>
    <row r="38" spans="1:10" ht="37.5" customHeight="1" x14ac:dyDescent="0.2">
      <c r="A38" s="57"/>
      <c r="B38" s="58"/>
      <c r="C38" s="49">
        <v>4360</v>
      </c>
      <c r="D38" s="61" t="s">
        <v>194</v>
      </c>
      <c r="E38" s="60">
        <v>57500</v>
      </c>
      <c r="F38" s="60">
        <v>57500</v>
      </c>
      <c r="G38" s="60">
        <v>23427.75</v>
      </c>
      <c r="H38" s="53">
        <f t="shared" si="19"/>
        <v>0.40743913043478258</v>
      </c>
      <c r="I38" s="53">
        <f t="shared" si="20"/>
        <v>8.1280807339586088E-5</v>
      </c>
      <c r="J38" s="60">
        <f t="shared" si="18"/>
        <v>-5322.25</v>
      </c>
    </row>
    <row r="39" spans="1:10" ht="39" customHeight="1" x14ac:dyDescent="0.2">
      <c r="A39" s="57"/>
      <c r="B39" s="58"/>
      <c r="C39" s="49">
        <v>4370</v>
      </c>
      <c r="D39" s="61" t="s">
        <v>195</v>
      </c>
      <c r="E39" s="60">
        <v>48700</v>
      </c>
      <c r="F39" s="60">
        <v>48700</v>
      </c>
      <c r="G39" s="60">
        <v>10754.35</v>
      </c>
      <c r="H39" s="53">
        <f t="shared" si="19"/>
        <v>0.22082854209445585</v>
      </c>
      <c r="I39" s="53">
        <f t="shared" si="20"/>
        <v>3.7311404228424743E-5</v>
      </c>
      <c r="J39" s="60">
        <f t="shared" si="18"/>
        <v>-13595.65</v>
      </c>
    </row>
    <row r="40" spans="1:10" x14ac:dyDescent="0.2">
      <c r="A40" s="57"/>
      <c r="B40" s="58"/>
      <c r="C40" s="49">
        <v>4380</v>
      </c>
      <c r="D40" s="61" t="s">
        <v>19</v>
      </c>
      <c r="E40" s="60">
        <v>2000</v>
      </c>
      <c r="F40" s="60">
        <v>2000</v>
      </c>
      <c r="G40" s="60">
        <v>0</v>
      </c>
      <c r="H40" s="53">
        <f t="shared" si="19"/>
        <v>0</v>
      </c>
      <c r="I40" s="53">
        <f t="shared" si="20"/>
        <v>0</v>
      </c>
      <c r="J40" s="60">
        <f t="shared" si="18"/>
        <v>-1000</v>
      </c>
    </row>
    <row r="41" spans="1:10" ht="39.75" customHeight="1" x14ac:dyDescent="0.2">
      <c r="A41" s="57"/>
      <c r="B41" s="58"/>
      <c r="C41" s="49">
        <v>4400</v>
      </c>
      <c r="D41" s="61" t="s">
        <v>20</v>
      </c>
      <c r="E41" s="60">
        <v>191000</v>
      </c>
      <c r="F41" s="60">
        <v>191000</v>
      </c>
      <c r="G41" s="60">
        <v>113317.92</v>
      </c>
      <c r="H41" s="53">
        <f t="shared" si="19"/>
        <v>0.59328753926701572</v>
      </c>
      <c r="I41" s="53">
        <f t="shared" si="20"/>
        <v>3.9314795589173647E-4</v>
      </c>
      <c r="J41" s="60">
        <f t="shared" si="18"/>
        <v>17817.919999999998</v>
      </c>
    </row>
    <row r="42" spans="1:10" x14ac:dyDescent="0.2">
      <c r="A42" s="57"/>
      <c r="B42" s="58"/>
      <c r="C42" s="49">
        <v>4410</v>
      </c>
      <c r="D42" s="61" t="s">
        <v>21</v>
      </c>
      <c r="E42" s="60">
        <v>62100</v>
      </c>
      <c r="F42" s="60">
        <v>62100</v>
      </c>
      <c r="G42" s="60">
        <v>22895.33</v>
      </c>
      <c r="H42" s="53">
        <f t="shared" si="19"/>
        <v>0.36868486312399357</v>
      </c>
      <c r="I42" s="53">
        <f t="shared" si="20"/>
        <v>7.9433616403890505E-5</v>
      </c>
      <c r="J42" s="60">
        <f t="shared" si="18"/>
        <v>-8154.6699999999983</v>
      </c>
    </row>
    <row r="43" spans="1:10" x14ac:dyDescent="0.2">
      <c r="A43" s="57"/>
      <c r="B43" s="58"/>
      <c r="C43" s="49">
        <v>4420</v>
      </c>
      <c r="D43" s="61" t="s">
        <v>22</v>
      </c>
      <c r="E43" s="60">
        <v>3080</v>
      </c>
      <c r="F43" s="60">
        <v>3080</v>
      </c>
      <c r="G43" s="60">
        <v>182.24</v>
      </c>
      <c r="H43" s="53">
        <f t="shared" ref="H43:H50" si="21">+G43/F43</f>
        <v>5.9168831168831169E-2</v>
      </c>
      <c r="I43" s="53">
        <f t="shared" ref="I43:I50" si="22">+G43/$G$8</f>
        <v>6.3226790150851749E-7</v>
      </c>
      <c r="J43" s="60">
        <f t="shared" si="18"/>
        <v>-1357.76</v>
      </c>
    </row>
    <row r="44" spans="1:10" x14ac:dyDescent="0.2">
      <c r="A44" s="57"/>
      <c r="B44" s="58"/>
      <c r="C44" s="49">
        <v>4430</v>
      </c>
      <c r="D44" s="61" t="s">
        <v>23</v>
      </c>
      <c r="E44" s="60">
        <v>45800</v>
      </c>
      <c r="F44" s="60">
        <v>45800</v>
      </c>
      <c r="G44" s="60">
        <v>25907.26</v>
      </c>
      <c r="H44" s="53">
        <f t="shared" si="21"/>
        <v>0.56566069868995628</v>
      </c>
      <c r="I44" s="53">
        <f t="shared" si="22"/>
        <v>8.9883279818017735E-5</v>
      </c>
      <c r="J44" s="60">
        <f t="shared" si="18"/>
        <v>3007.2599999999984</v>
      </c>
    </row>
    <row r="45" spans="1:10" ht="25.5" x14ac:dyDescent="0.2">
      <c r="A45" s="57"/>
      <c r="B45" s="58"/>
      <c r="C45" s="49">
        <v>4480</v>
      </c>
      <c r="D45" s="61" t="s">
        <v>24</v>
      </c>
      <c r="E45" s="60">
        <v>188400</v>
      </c>
      <c r="F45" s="60">
        <v>188400</v>
      </c>
      <c r="G45" s="60">
        <v>151900</v>
      </c>
      <c r="H45" s="53">
        <f t="shared" si="21"/>
        <v>0.8062632696390658</v>
      </c>
      <c r="I45" s="53">
        <f t="shared" si="22"/>
        <v>5.2700556540355458E-4</v>
      </c>
      <c r="J45" s="60">
        <f t="shared" si="18"/>
        <v>57700</v>
      </c>
    </row>
    <row r="46" spans="1:10" x14ac:dyDescent="0.2">
      <c r="A46" s="57"/>
      <c r="B46" s="58"/>
      <c r="C46" s="49">
        <v>4440</v>
      </c>
      <c r="D46" s="61" t="s">
        <v>25</v>
      </c>
      <c r="E46" s="60">
        <v>32000</v>
      </c>
      <c r="F46" s="60">
        <v>32000</v>
      </c>
      <c r="G46" s="60">
        <v>22606.26</v>
      </c>
      <c r="H46" s="53">
        <f t="shared" si="21"/>
        <v>0.70644562499999997</v>
      </c>
      <c r="I46" s="53">
        <f t="shared" si="22"/>
        <v>7.843070989440264E-5</v>
      </c>
      <c r="J46" s="60">
        <f t="shared" si="18"/>
        <v>6606.2599999999984</v>
      </c>
    </row>
    <row r="47" spans="1:10" ht="25.5" x14ac:dyDescent="0.2">
      <c r="A47" s="57"/>
      <c r="B47" s="58"/>
      <c r="C47" s="49">
        <v>4520</v>
      </c>
      <c r="D47" s="61" t="s">
        <v>26</v>
      </c>
      <c r="E47" s="60">
        <v>5050</v>
      </c>
      <c r="F47" s="60">
        <v>5050</v>
      </c>
      <c r="G47" s="60">
        <v>3768.51</v>
      </c>
      <c r="H47" s="53">
        <f t="shared" si="21"/>
        <v>0.74623960396039613</v>
      </c>
      <c r="I47" s="53">
        <f t="shared" si="22"/>
        <v>1.3074560521915404E-5</v>
      </c>
      <c r="J47" s="60">
        <f t="shared" si="18"/>
        <v>1243.5100000000002</v>
      </c>
    </row>
    <row r="48" spans="1:10" ht="25.5" x14ac:dyDescent="0.2">
      <c r="A48" s="57"/>
      <c r="B48" s="58"/>
      <c r="C48" s="49">
        <v>4610</v>
      </c>
      <c r="D48" s="61" t="s">
        <v>27</v>
      </c>
      <c r="E48" s="60">
        <v>4100</v>
      </c>
      <c r="F48" s="60">
        <v>4100</v>
      </c>
      <c r="G48" s="60">
        <v>1400</v>
      </c>
      <c r="H48" s="53">
        <f t="shared" si="21"/>
        <v>0.34146341463414637</v>
      </c>
      <c r="I48" s="53">
        <f t="shared" si="22"/>
        <v>4.8571941511848356E-6</v>
      </c>
      <c r="J48" s="60">
        <f t="shared" si="18"/>
        <v>-650</v>
      </c>
    </row>
    <row r="49" spans="1:10" ht="25.5" x14ac:dyDescent="0.2">
      <c r="A49" s="57"/>
      <c r="B49" s="58"/>
      <c r="C49" s="49">
        <v>4700</v>
      </c>
      <c r="D49" s="61" t="s">
        <v>28</v>
      </c>
      <c r="E49" s="60">
        <v>30200</v>
      </c>
      <c r="F49" s="60">
        <v>30200</v>
      </c>
      <c r="G49" s="60">
        <v>2688.65</v>
      </c>
      <c r="H49" s="53">
        <f t="shared" si="21"/>
        <v>8.9028145695364241E-2</v>
      </c>
      <c r="I49" s="53">
        <f t="shared" si="22"/>
        <v>9.3280678961307913E-6</v>
      </c>
      <c r="J49" s="60">
        <f t="shared" si="18"/>
        <v>-12411.35</v>
      </c>
    </row>
    <row r="50" spans="1:10" s="19" customFormat="1" x14ac:dyDescent="0.2">
      <c r="A50" s="45"/>
      <c r="B50" s="46"/>
      <c r="C50" s="47"/>
      <c r="D50" s="70" t="s">
        <v>29</v>
      </c>
      <c r="E50" s="48">
        <v>190000</v>
      </c>
      <c r="F50" s="48">
        <v>70000</v>
      </c>
      <c r="G50" s="48">
        <v>4390.8999999999996</v>
      </c>
      <c r="H50" s="13">
        <f t="shared" si="21"/>
        <v>6.2727142857142856E-2</v>
      </c>
      <c r="I50" s="13">
        <f t="shared" si="22"/>
        <v>1.5233895570312494E-5</v>
      </c>
      <c r="J50" s="48">
        <f t="shared" si="18"/>
        <v>-30609.1</v>
      </c>
    </row>
    <row r="51" spans="1:10" ht="25.5" x14ac:dyDescent="0.2">
      <c r="A51" s="57"/>
      <c r="B51" s="58"/>
      <c r="C51" s="49">
        <v>6060</v>
      </c>
      <c r="D51" s="61" t="s">
        <v>30</v>
      </c>
      <c r="E51" s="60">
        <v>190000</v>
      </c>
      <c r="F51" s="60">
        <v>70000</v>
      </c>
      <c r="G51" s="60">
        <v>4390.8999999999996</v>
      </c>
      <c r="H51" s="53">
        <f t="shared" ref="H51:H53" si="23">+G51/F51</f>
        <v>6.2727142857142856E-2</v>
      </c>
      <c r="I51" s="53">
        <f t="shared" ref="I51:I53" si="24">+G51/$G$8</f>
        <v>1.5233895570312494E-5</v>
      </c>
      <c r="J51" s="60">
        <f t="shared" si="18"/>
        <v>-30609.1</v>
      </c>
    </row>
    <row r="52" spans="1:10" s="14" customFormat="1" ht="20.25" customHeight="1" x14ac:dyDescent="0.2">
      <c r="A52" s="54"/>
      <c r="B52" s="39" t="s">
        <v>196</v>
      </c>
      <c r="C52" s="55"/>
      <c r="D52" s="63" t="s">
        <v>31</v>
      </c>
      <c r="E52" s="56">
        <v>62294817</v>
      </c>
      <c r="F52" s="42">
        <v>91466334</v>
      </c>
      <c r="G52" s="42">
        <v>8161631.2000000002</v>
      </c>
      <c r="H52" s="44">
        <f t="shared" si="23"/>
        <v>8.9230986343018848E-2</v>
      </c>
      <c r="I52" s="44">
        <f t="shared" si="24"/>
        <v>2.8316162377691193E-2</v>
      </c>
      <c r="J52" s="42">
        <f t="shared" si="18"/>
        <v>-37571535.799999997</v>
      </c>
    </row>
    <row r="53" spans="1:10" s="19" customFormat="1" x14ac:dyDescent="0.2">
      <c r="A53" s="45"/>
      <c r="B53" s="46"/>
      <c r="C53" s="47"/>
      <c r="D53" s="70" t="s">
        <v>3</v>
      </c>
      <c r="E53" s="48">
        <v>12500000</v>
      </c>
      <c r="F53" s="48">
        <v>32456000</v>
      </c>
      <c r="G53" s="48">
        <v>4850794.88</v>
      </c>
      <c r="H53" s="13">
        <f t="shared" si="23"/>
        <v>0.14945756963273354</v>
      </c>
      <c r="I53" s="13">
        <f t="shared" si="24"/>
        <v>1.6829466085523818E-2</v>
      </c>
      <c r="J53" s="48">
        <f t="shared" si="18"/>
        <v>-11377205.120000001</v>
      </c>
    </row>
    <row r="54" spans="1:10" x14ac:dyDescent="0.2">
      <c r="A54" s="57"/>
      <c r="B54" s="58"/>
      <c r="C54" s="59">
        <v>4170</v>
      </c>
      <c r="D54" s="61" t="s">
        <v>12</v>
      </c>
      <c r="E54" s="60">
        <v>20000</v>
      </c>
      <c r="F54" s="60">
        <v>20000</v>
      </c>
      <c r="G54" s="60">
        <v>2626.82</v>
      </c>
      <c r="H54" s="53">
        <f t="shared" ref="H54:H62" si="25">+G54/F54</f>
        <v>0.13134100000000001</v>
      </c>
      <c r="I54" s="53">
        <f t="shared" ref="I54:I62" si="26">+G54/$G$8</f>
        <v>9.1135533858681072E-6</v>
      </c>
      <c r="J54" s="60">
        <f t="shared" si="18"/>
        <v>-7373.18</v>
      </c>
    </row>
    <row r="55" spans="1:10" x14ac:dyDescent="0.2">
      <c r="A55" s="57"/>
      <c r="B55" s="58"/>
      <c r="C55" s="59">
        <v>4210</v>
      </c>
      <c r="D55" s="61" t="s">
        <v>13</v>
      </c>
      <c r="E55" s="60">
        <v>20000</v>
      </c>
      <c r="F55" s="60">
        <v>20000</v>
      </c>
      <c r="G55" s="60">
        <v>4558.8999999999996</v>
      </c>
      <c r="H55" s="53">
        <f t="shared" si="25"/>
        <v>0.22794499999999998</v>
      </c>
      <c r="I55" s="53">
        <f t="shared" si="26"/>
        <v>1.5816758868454674E-5</v>
      </c>
      <c r="J55" s="60">
        <f t="shared" si="18"/>
        <v>-5441.1</v>
      </c>
    </row>
    <row r="56" spans="1:10" x14ac:dyDescent="0.2">
      <c r="A56" s="57"/>
      <c r="B56" s="58"/>
      <c r="C56" s="62">
        <v>4260</v>
      </c>
      <c r="D56" s="61" t="s">
        <v>14</v>
      </c>
      <c r="E56" s="60">
        <v>2910000</v>
      </c>
      <c r="F56" s="60">
        <v>2910000</v>
      </c>
      <c r="G56" s="60">
        <v>1896929.41</v>
      </c>
      <c r="H56" s="53">
        <f t="shared" si="25"/>
        <v>0.65186577663230238</v>
      </c>
      <c r="I56" s="53">
        <f t="shared" si="26"/>
        <v>6.5812531681875E-3</v>
      </c>
      <c r="J56" s="60">
        <f t="shared" si="18"/>
        <v>441929.40999999992</v>
      </c>
    </row>
    <row r="57" spans="1:10" x14ac:dyDescent="0.2">
      <c r="A57" s="57"/>
      <c r="B57" s="58"/>
      <c r="C57" s="62">
        <v>4270</v>
      </c>
      <c r="D57" s="61" t="s">
        <v>15</v>
      </c>
      <c r="E57" s="60">
        <v>900000</v>
      </c>
      <c r="F57" s="60">
        <v>2736500</v>
      </c>
      <c r="G57" s="60">
        <v>239633.83</v>
      </c>
      <c r="H57" s="53">
        <f t="shared" si="25"/>
        <v>8.7569460990316095E-2</v>
      </c>
      <c r="I57" s="53">
        <f t="shared" si="26"/>
        <v>8.3139145535858646E-4</v>
      </c>
      <c r="J57" s="60">
        <f t="shared" si="18"/>
        <v>-1128616.17</v>
      </c>
    </row>
    <row r="58" spans="1:10" x14ac:dyDescent="0.2">
      <c r="A58" s="57"/>
      <c r="B58" s="58"/>
      <c r="C58" s="62">
        <v>4300</v>
      </c>
      <c r="D58" s="61" t="s">
        <v>4</v>
      </c>
      <c r="E58" s="60">
        <v>8500000</v>
      </c>
      <c r="F58" s="60">
        <v>26618142</v>
      </c>
      <c r="G58" s="60">
        <v>2666078.2000000002</v>
      </c>
      <c r="H58" s="53">
        <f t="shared" si="25"/>
        <v>0.10016019149646133</v>
      </c>
      <c r="I58" s="53">
        <f t="shared" si="26"/>
        <v>9.2497567426009959E-3</v>
      </c>
      <c r="J58" s="60">
        <f t="shared" si="18"/>
        <v>-10642992.800000001</v>
      </c>
    </row>
    <row r="59" spans="1:10" ht="37.5" customHeight="1" x14ac:dyDescent="0.2">
      <c r="A59" s="57"/>
      <c r="B59" s="58"/>
      <c r="C59" s="62">
        <v>4360</v>
      </c>
      <c r="D59" s="61" t="s">
        <v>194</v>
      </c>
      <c r="E59" s="60">
        <v>2000</v>
      </c>
      <c r="F59" s="60">
        <v>2000</v>
      </c>
      <c r="G59" s="60">
        <v>0</v>
      </c>
      <c r="H59" s="53">
        <f t="shared" si="25"/>
        <v>0</v>
      </c>
      <c r="I59" s="53">
        <f t="shared" si="26"/>
        <v>0</v>
      </c>
      <c r="J59" s="60">
        <f t="shared" si="18"/>
        <v>-1000</v>
      </c>
    </row>
    <row r="60" spans="1:10" x14ac:dyDescent="0.2">
      <c r="A60" s="57"/>
      <c r="B60" s="58"/>
      <c r="C60" s="62">
        <v>4430</v>
      </c>
      <c r="D60" s="61" t="s">
        <v>23</v>
      </c>
      <c r="E60" s="60">
        <v>18000</v>
      </c>
      <c r="F60" s="60">
        <v>19358</v>
      </c>
      <c r="G60" s="60">
        <v>19358</v>
      </c>
      <c r="H60" s="53">
        <f t="shared" si="25"/>
        <v>1</v>
      </c>
      <c r="I60" s="53">
        <f t="shared" si="26"/>
        <v>6.7161117413311458E-5</v>
      </c>
      <c r="J60" s="60">
        <f t="shared" si="18"/>
        <v>9679</v>
      </c>
    </row>
    <row r="61" spans="1:10" x14ac:dyDescent="0.2">
      <c r="A61" s="57"/>
      <c r="B61" s="58"/>
      <c r="C61" s="62">
        <v>4480</v>
      </c>
      <c r="D61" s="61" t="s">
        <v>25</v>
      </c>
      <c r="E61" s="60">
        <v>35000</v>
      </c>
      <c r="F61" s="60">
        <v>35000</v>
      </c>
      <c r="G61" s="60">
        <v>20829.2</v>
      </c>
      <c r="H61" s="53">
        <f t="shared" si="25"/>
        <v>0.59511999999999998</v>
      </c>
      <c r="I61" s="53">
        <f t="shared" si="26"/>
        <v>7.2265334581327989E-5</v>
      </c>
      <c r="J61" s="60">
        <f t="shared" si="18"/>
        <v>3329.2000000000007</v>
      </c>
    </row>
    <row r="62" spans="1:10" ht="25.5" x14ac:dyDescent="0.2">
      <c r="A62" s="57"/>
      <c r="B62" s="58"/>
      <c r="C62" s="62">
        <v>4520</v>
      </c>
      <c r="D62" s="61" t="s">
        <v>26</v>
      </c>
      <c r="E62" s="60">
        <v>7000</v>
      </c>
      <c r="F62" s="60">
        <v>7000</v>
      </c>
      <c r="G62" s="60">
        <v>780.52</v>
      </c>
      <c r="H62" s="53">
        <f t="shared" si="25"/>
        <v>0.11150285714285714</v>
      </c>
      <c r="I62" s="53">
        <f t="shared" si="26"/>
        <v>2.7079551277734196E-6</v>
      </c>
      <c r="J62" s="60">
        <f t="shared" si="18"/>
        <v>-2719.48</v>
      </c>
    </row>
    <row r="63" spans="1:10" ht="25.5" x14ac:dyDescent="0.2">
      <c r="A63" s="57"/>
      <c r="B63" s="58"/>
      <c r="C63" s="62">
        <v>4590</v>
      </c>
      <c r="D63" s="61" t="s">
        <v>32</v>
      </c>
      <c r="E63" s="60">
        <v>70000</v>
      </c>
      <c r="F63" s="60">
        <v>70000</v>
      </c>
      <c r="G63" s="60">
        <v>0</v>
      </c>
      <c r="H63" s="53">
        <f t="shared" ref="H63:H71" si="27">+G63/F63</f>
        <v>0</v>
      </c>
      <c r="I63" s="53">
        <f t="shared" ref="I63:I71" si="28">+G63/$G$8</f>
        <v>0</v>
      </c>
      <c r="J63" s="60">
        <f t="shared" si="18"/>
        <v>-35000</v>
      </c>
    </row>
    <row r="64" spans="1:10" ht="25.5" x14ac:dyDescent="0.2">
      <c r="A64" s="57"/>
      <c r="B64" s="58"/>
      <c r="C64" s="62">
        <v>4610</v>
      </c>
      <c r="D64" s="61" t="s">
        <v>27</v>
      </c>
      <c r="E64" s="60">
        <v>18000</v>
      </c>
      <c r="F64" s="60">
        <v>18000</v>
      </c>
      <c r="G64" s="60">
        <v>0</v>
      </c>
      <c r="H64" s="53">
        <f t="shared" si="27"/>
        <v>0</v>
      </c>
      <c r="I64" s="53">
        <f t="shared" si="28"/>
        <v>0</v>
      </c>
      <c r="J64" s="60">
        <f t="shared" si="18"/>
        <v>-9000</v>
      </c>
    </row>
    <row r="65" spans="1:10" s="19" customFormat="1" x14ac:dyDescent="0.2">
      <c r="A65" s="45"/>
      <c r="B65" s="46"/>
      <c r="C65" s="47"/>
      <c r="D65" s="70" t="s">
        <v>29</v>
      </c>
      <c r="E65" s="48">
        <v>49794817</v>
      </c>
      <c r="F65" s="48">
        <v>59010334</v>
      </c>
      <c r="G65" s="48">
        <v>3310836.32</v>
      </c>
      <c r="H65" s="13">
        <f t="shared" si="27"/>
        <v>5.610604271448455E-2</v>
      </c>
      <c r="I65" s="13">
        <f t="shared" si="28"/>
        <v>1.1486696292167373E-2</v>
      </c>
      <c r="J65" s="48">
        <f t="shared" si="18"/>
        <v>-26194330.68</v>
      </c>
    </row>
    <row r="66" spans="1:10" x14ac:dyDescent="0.2">
      <c r="A66" s="57"/>
      <c r="B66" s="58"/>
      <c r="C66" s="62">
        <v>6050</v>
      </c>
      <c r="D66" s="61" t="s">
        <v>33</v>
      </c>
      <c r="E66" s="60">
        <v>6510000</v>
      </c>
      <c r="F66" s="60">
        <v>15819927</v>
      </c>
      <c r="G66" s="60">
        <v>594644.91</v>
      </c>
      <c r="H66" s="53">
        <f t="shared" si="27"/>
        <v>3.7588347278720062E-2</v>
      </c>
      <c r="I66" s="53">
        <f t="shared" si="28"/>
        <v>2.0630755563455952E-3</v>
      </c>
      <c r="J66" s="60">
        <f t="shared" si="18"/>
        <v>-7315318.5899999999</v>
      </c>
    </row>
    <row r="67" spans="1:10" x14ac:dyDescent="0.2">
      <c r="A67" s="57"/>
      <c r="B67" s="58"/>
      <c r="C67" s="62">
        <v>6051</v>
      </c>
      <c r="D67" s="61" t="s">
        <v>33</v>
      </c>
      <c r="E67" s="60">
        <v>1687365</v>
      </c>
      <c r="F67" s="60">
        <v>1642504</v>
      </c>
      <c r="G67" s="60">
        <v>191702.16</v>
      </c>
      <c r="H67" s="53">
        <f t="shared" si="27"/>
        <v>0.1167133596021684</v>
      </c>
      <c r="I67" s="53">
        <f t="shared" si="28"/>
        <v>6.6509615022964253E-4</v>
      </c>
      <c r="J67" s="60">
        <f t="shared" si="18"/>
        <v>-629549.84</v>
      </c>
    </row>
    <row r="68" spans="1:10" x14ac:dyDescent="0.2">
      <c r="A68" s="57"/>
      <c r="B68" s="58"/>
      <c r="C68" s="62">
        <v>6052</v>
      </c>
      <c r="D68" s="61" t="s">
        <v>33</v>
      </c>
      <c r="E68" s="60">
        <v>2902326</v>
      </c>
      <c r="F68" s="60">
        <v>2852777</v>
      </c>
      <c r="G68" s="60">
        <v>0</v>
      </c>
      <c r="H68" s="53">
        <f t="shared" si="27"/>
        <v>0</v>
      </c>
      <c r="I68" s="53">
        <f t="shared" si="28"/>
        <v>0</v>
      </c>
      <c r="J68" s="60">
        <f t="shared" si="18"/>
        <v>-1426388.5</v>
      </c>
    </row>
    <row r="69" spans="1:10" x14ac:dyDescent="0.2">
      <c r="A69" s="57"/>
      <c r="B69" s="58"/>
      <c r="C69" s="62">
        <v>6057</v>
      </c>
      <c r="D69" s="61" t="s">
        <v>33</v>
      </c>
      <c r="E69" s="60">
        <v>25445563</v>
      </c>
      <c r="F69" s="60">
        <v>25445563</v>
      </c>
      <c r="G69" s="60">
        <v>1844041.93</v>
      </c>
      <c r="H69" s="53">
        <f t="shared" si="27"/>
        <v>7.2470077789200421E-2</v>
      </c>
      <c r="I69" s="53">
        <f t="shared" si="28"/>
        <v>6.3977640549539964E-3</v>
      </c>
      <c r="J69" s="60">
        <f t="shared" si="18"/>
        <v>-10878739.57</v>
      </c>
    </row>
    <row r="70" spans="1:10" x14ac:dyDescent="0.2">
      <c r="A70" s="57"/>
      <c r="B70" s="58"/>
      <c r="C70" s="59">
        <v>6059</v>
      </c>
      <c r="D70" s="61" t="s">
        <v>33</v>
      </c>
      <c r="E70" s="60">
        <v>13249563</v>
      </c>
      <c r="F70" s="60">
        <v>13249563</v>
      </c>
      <c r="G70" s="60">
        <v>680447.32</v>
      </c>
      <c r="H70" s="53">
        <f t="shared" si="27"/>
        <v>5.1356208502876657E-2</v>
      </c>
      <c r="I70" s="53">
        <f t="shared" si="28"/>
        <v>2.3607605306381397E-3</v>
      </c>
      <c r="J70" s="60">
        <f t="shared" si="18"/>
        <v>-5944334.1799999997</v>
      </c>
    </row>
    <row r="71" spans="1:10" s="14" customFormat="1" ht="20.25" customHeight="1" x14ac:dyDescent="0.2">
      <c r="A71" s="54"/>
      <c r="B71" s="39" t="s">
        <v>197</v>
      </c>
      <c r="C71" s="55"/>
      <c r="D71" s="63" t="s">
        <v>34</v>
      </c>
      <c r="E71" s="56">
        <v>2500</v>
      </c>
      <c r="F71" s="42">
        <v>2500</v>
      </c>
      <c r="G71" s="42">
        <v>0</v>
      </c>
      <c r="H71" s="44">
        <f t="shared" si="27"/>
        <v>0</v>
      </c>
      <c r="I71" s="44">
        <f t="shared" si="28"/>
        <v>0</v>
      </c>
      <c r="J71" s="42">
        <f t="shared" si="18"/>
        <v>-1250</v>
      </c>
    </row>
    <row r="72" spans="1:10" s="19" customFormat="1" x14ac:dyDescent="0.2">
      <c r="A72" s="45"/>
      <c r="B72" s="46"/>
      <c r="C72" s="47"/>
      <c r="D72" s="70" t="s">
        <v>3</v>
      </c>
      <c r="E72" s="48">
        <v>2500</v>
      </c>
      <c r="F72" s="48">
        <v>2500</v>
      </c>
      <c r="G72" s="48">
        <v>0</v>
      </c>
      <c r="H72" s="13">
        <f t="shared" ref="H72" si="29">+G72/F72</f>
        <v>0</v>
      </c>
      <c r="I72" s="13">
        <f t="shared" ref="I72" si="30">+G72/$G$8</f>
        <v>0</v>
      </c>
      <c r="J72" s="48">
        <f t="shared" si="18"/>
        <v>-1250</v>
      </c>
    </row>
    <row r="73" spans="1:10" x14ac:dyDescent="0.2">
      <c r="A73" s="57"/>
      <c r="B73" s="58"/>
      <c r="C73" s="59">
        <v>4300</v>
      </c>
      <c r="D73" s="61" t="s">
        <v>4</v>
      </c>
      <c r="E73" s="60">
        <v>2500</v>
      </c>
      <c r="F73" s="60">
        <v>2500</v>
      </c>
      <c r="G73" s="60">
        <v>0</v>
      </c>
      <c r="H73" s="53">
        <f t="shared" ref="H73:H74" si="31">+G73/F73</f>
        <v>0</v>
      </c>
      <c r="I73" s="53">
        <f t="shared" ref="I73:I74" si="32">+G73/$G$8</f>
        <v>0</v>
      </c>
      <c r="J73" s="60">
        <f t="shared" si="18"/>
        <v>-1250</v>
      </c>
    </row>
    <row r="74" spans="1:10" s="14" customFormat="1" ht="30.75" customHeight="1" x14ac:dyDescent="0.2">
      <c r="A74" s="54"/>
      <c r="B74" s="39" t="s">
        <v>198</v>
      </c>
      <c r="C74" s="55"/>
      <c r="D74" s="63" t="s">
        <v>35</v>
      </c>
      <c r="E74" s="56">
        <v>6577960</v>
      </c>
      <c r="F74" s="42">
        <v>6586316</v>
      </c>
      <c r="G74" s="42">
        <v>1845807.47</v>
      </c>
      <c r="H74" s="44">
        <f t="shared" si="31"/>
        <v>0.28024884776254283</v>
      </c>
      <c r="I74" s="44">
        <f t="shared" si="32"/>
        <v>6.4038894624980558E-3</v>
      </c>
      <c r="J74" s="42">
        <f t="shared" si="18"/>
        <v>-1447350.53</v>
      </c>
    </row>
    <row r="75" spans="1:10" s="19" customFormat="1" x14ac:dyDescent="0.2">
      <c r="A75" s="45"/>
      <c r="B75" s="46"/>
      <c r="C75" s="47"/>
      <c r="D75" s="70" t="s">
        <v>3</v>
      </c>
      <c r="E75" s="48">
        <v>6577960</v>
      </c>
      <c r="F75" s="48">
        <v>6586316</v>
      </c>
      <c r="G75" s="48">
        <v>1845807.47</v>
      </c>
      <c r="H75" s="13">
        <f t="shared" ref="H75:H105" si="33">+G75/F75</f>
        <v>0.28024884776254283</v>
      </c>
      <c r="I75" s="13">
        <f t="shared" ref="I75:I105" si="34">+G75/$G$8</f>
        <v>6.4038894624980558E-3</v>
      </c>
      <c r="J75" s="48">
        <f t="shared" si="18"/>
        <v>-1447350.53</v>
      </c>
    </row>
    <row r="76" spans="1:10" ht="18.75" customHeight="1" x14ac:dyDescent="0.2">
      <c r="A76" s="57"/>
      <c r="B76" s="58"/>
      <c r="C76" s="59">
        <v>2910</v>
      </c>
      <c r="D76" s="94" t="s">
        <v>199</v>
      </c>
      <c r="E76" s="60">
        <v>0</v>
      </c>
      <c r="F76" s="60">
        <v>250</v>
      </c>
      <c r="G76" s="60">
        <v>247.93</v>
      </c>
      <c r="H76" s="53">
        <f t="shared" si="33"/>
        <v>0.99172000000000005</v>
      </c>
      <c r="I76" s="53">
        <f t="shared" si="34"/>
        <v>8.6017438993089735E-7</v>
      </c>
      <c r="J76" s="60">
        <f t="shared" si="18"/>
        <v>122.93</v>
      </c>
    </row>
    <row r="77" spans="1:10" ht="20.25" customHeight="1" x14ac:dyDescent="0.2">
      <c r="A77" s="57"/>
      <c r="B77" s="58"/>
      <c r="C77" s="59">
        <v>2918</v>
      </c>
      <c r="D77" s="94"/>
      <c r="E77" s="60">
        <v>0</v>
      </c>
      <c r="F77" s="60">
        <v>92202</v>
      </c>
      <c r="G77" s="60">
        <v>90147.520000000004</v>
      </c>
      <c r="H77" s="53">
        <f t="shared" si="33"/>
        <v>0.9777176200082428</v>
      </c>
      <c r="I77" s="53">
        <f t="shared" si="34"/>
        <v>3.1276000491986999E-4</v>
      </c>
      <c r="J77" s="60">
        <f t="shared" si="18"/>
        <v>44046.520000000004</v>
      </c>
    </row>
    <row r="78" spans="1:10" ht="25.5" customHeight="1" x14ac:dyDescent="0.2">
      <c r="A78" s="57"/>
      <c r="B78" s="58"/>
      <c r="C78" s="59">
        <v>2919</v>
      </c>
      <c r="D78" s="94"/>
      <c r="E78" s="60">
        <v>0</v>
      </c>
      <c r="F78" s="60">
        <v>30734</v>
      </c>
      <c r="G78" s="60">
        <v>30049.14</v>
      </c>
      <c r="H78" s="53">
        <f t="shared" si="33"/>
        <v>0.9777165354330708</v>
      </c>
      <c r="I78" s="53">
        <f t="shared" si="34"/>
        <v>1.0425321932581021E-4</v>
      </c>
      <c r="J78" s="60">
        <f t="shared" si="18"/>
        <v>14682.14</v>
      </c>
    </row>
    <row r="79" spans="1:10" x14ac:dyDescent="0.2">
      <c r="A79" s="57"/>
      <c r="B79" s="58"/>
      <c r="C79" s="64">
        <v>4018</v>
      </c>
      <c r="D79" s="61" t="s">
        <v>7</v>
      </c>
      <c r="E79" s="60">
        <v>2566875</v>
      </c>
      <c r="F79" s="60">
        <v>2502375</v>
      </c>
      <c r="G79" s="60">
        <v>732923.22</v>
      </c>
      <c r="H79" s="53">
        <f t="shared" si="33"/>
        <v>0.29289104151056494</v>
      </c>
      <c r="I79" s="53">
        <f t="shared" si="34"/>
        <v>2.5428216981796831E-3</v>
      </c>
      <c r="J79" s="60">
        <f t="shared" si="18"/>
        <v>-518264.28</v>
      </c>
    </row>
    <row r="80" spans="1:10" x14ac:dyDescent="0.2">
      <c r="A80" s="57"/>
      <c r="B80" s="58"/>
      <c r="C80" s="111">
        <v>4019</v>
      </c>
      <c r="D80" s="61" t="s">
        <v>7</v>
      </c>
      <c r="E80" s="60">
        <v>855625</v>
      </c>
      <c r="F80" s="60">
        <v>834125</v>
      </c>
      <c r="G80" s="60">
        <v>244286.62</v>
      </c>
      <c r="H80" s="53">
        <f t="shared" si="33"/>
        <v>0.29286572156451368</v>
      </c>
      <c r="I80" s="53">
        <f t="shared" si="34"/>
        <v>8.4753395848336595E-4</v>
      </c>
      <c r="J80" s="60">
        <f t="shared" si="18"/>
        <v>-172775.88</v>
      </c>
    </row>
    <row r="81" spans="1:10" x14ac:dyDescent="0.2">
      <c r="A81" s="57"/>
      <c r="B81" s="58"/>
      <c r="C81" s="62">
        <v>4118</v>
      </c>
      <c r="D81" s="61" t="s">
        <v>9</v>
      </c>
      <c r="E81" s="60">
        <v>453750</v>
      </c>
      <c r="F81" s="60">
        <v>453750</v>
      </c>
      <c r="G81" s="60">
        <v>128247.62</v>
      </c>
      <c r="H81" s="53">
        <f t="shared" si="33"/>
        <v>0.2826393829201102</v>
      </c>
      <c r="I81" s="53">
        <f t="shared" si="34"/>
        <v>4.4494542126241094E-4</v>
      </c>
      <c r="J81" s="60">
        <f t="shared" si="18"/>
        <v>-98627.38</v>
      </c>
    </row>
    <row r="82" spans="1:10" x14ac:dyDescent="0.2">
      <c r="A82" s="57"/>
      <c r="B82" s="58"/>
      <c r="C82" s="62">
        <v>4119</v>
      </c>
      <c r="D82" s="61" t="s">
        <v>9</v>
      </c>
      <c r="E82" s="60">
        <v>151250</v>
      </c>
      <c r="F82" s="60">
        <v>151250</v>
      </c>
      <c r="G82" s="60">
        <v>42749.279999999999</v>
      </c>
      <c r="H82" s="53">
        <f t="shared" si="33"/>
        <v>0.28263986776859501</v>
      </c>
      <c r="I82" s="53">
        <f t="shared" si="34"/>
        <v>1.4831539484525918E-4</v>
      </c>
      <c r="J82" s="60">
        <f t="shared" si="18"/>
        <v>-32875.72</v>
      </c>
    </row>
    <row r="83" spans="1:10" x14ac:dyDescent="0.2">
      <c r="A83" s="57"/>
      <c r="B83" s="58"/>
      <c r="C83" s="62">
        <v>4128</v>
      </c>
      <c r="D83" s="61" t="s">
        <v>10</v>
      </c>
      <c r="E83" s="60">
        <v>111825</v>
      </c>
      <c r="F83" s="60">
        <v>111825</v>
      </c>
      <c r="G83" s="60">
        <v>16803.150000000001</v>
      </c>
      <c r="H83" s="53">
        <f t="shared" si="33"/>
        <v>0.15026291079812207</v>
      </c>
      <c r="I83" s="53">
        <f t="shared" si="34"/>
        <v>5.8297258501058193E-5</v>
      </c>
      <c r="J83" s="60">
        <f t="shared" si="18"/>
        <v>-39109.35</v>
      </c>
    </row>
    <row r="84" spans="1:10" x14ac:dyDescent="0.2">
      <c r="A84" s="57"/>
      <c r="B84" s="58"/>
      <c r="C84" s="62">
        <v>4129</v>
      </c>
      <c r="D84" s="61" t="s">
        <v>10</v>
      </c>
      <c r="E84" s="60">
        <v>37275</v>
      </c>
      <c r="F84" s="60">
        <v>37275</v>
      </c>
      <c r="G84" s="60">
        <v>5602.88</v>
      </c>
      <c r="H84" s="53">
        <f t="shared" si="33"/>
        <v>0.1503120053655265</v>
      </c>
      <c r="I84" s="53">
        <f t="shared" si="34"/>
        <v>1.9438768546993206E-5</v>
      </c>
      <c r="J84" s="60">
        <f t="shared" si="18"/>
        <v>-13034.619999999999</v>
      </c>
    </row>
    <row r="85" spans="1:10" x14ac:dyDescent="0.2">
      <c r="A85" s="57"/>
      <c r="B85" s="58"/>
      <c r="C85" s="62">
        <v>4178</v>
      </c>
      <c r="D85" s="61" t="s">
        <v>12</v>
      </c>
      <c r="E85" s="60">
        <v>78000</v>
      </c>
      <c r="F85" s="60">
        <v>172500</v>
      </c>
      <c r="G85" s="60">
        <v>84317.69</v>
      </c>
      <c r="H85" s="53">
        <f t="shared" si="33"/>
        <v>0.48879820289855075</v>
      </c>
      <c r="I85" s="53">
        <f t="shared" si="34"/>
        <v>2.925338505067258E-4</v>
      </c>
      <c r="J85" s="60">
        <f t="shared" si="18"/>
        <v>-1932.3099999999977</v>
      </c>
    </row>
    <row r="86" spans="1:10" x14ac:dyDescent="0.2">
      <c r="A86" s="57"/>
      <c r="B86" s="58"/>
      <c r="C86" s="64">
        <v>4179</v>
      </c>
      <c r="D86" s="61" t="s">
        <v>12</v>
      </c>
      <c r="E86" s="60">
        <v>26000</v>
      </c>
      <c r="F86" s="60">
        <v>57500</v>
      </c>
      <c r="G86" s="60">
        <v>28105.88</v>
      </c>
      <c r="H86" s="53">
        <f t="shared" si="33"/>
        <v>0.4887979130434783</v>
      </c>
      <c r="I86" s="53">
        <f t="shared" si="34"/>
        <v>9.7511225678502031E-5</v>
      </c>
      <c r="J86" s="60">
        <f t="shared" si="18"/>
        <v>-644.11999999999898</v>
      </c>
    </row>
    <row r="87" spans="1:10" x14ac:dyDescent="0.2">
      <c r="A87" s="57"/>
      <c r="B87" s="58"/>
      <c r="C87" s="62">
        <v>4210</v>
      </c>
      <c r="D87" s="61" t="s">
        <v>13</v>
      </c>
      <c r="E87" s="60">
        <v>26200</v>
      </c>
      <c r="F87" s="60">
        <v>26200</v>
      </c>
      <c r="G87" s="60">
        <v>5739.32</v>
      </c>
      <c r="H87" s="53">
        <f t="shared" si="33"/>
        <v>0.21905801526717555</v>
      </c>
      <c r="I87" s="53">
        <f t="shared" si="34"/>
        <v>1.9912136811270105E-5</v>
      </c>
      <c r="J87" s="60">
        <f t="shared" si="18"/>
        <v>-7360.68</v>
      </c>
    </row>
    <row r="88" spans="1:10" x14ac:dyDescent="0.2">
      <c r="A88" s="57"/>
      <c r="B88" s="58"/>
      <c r="C88" s="62">
        <v>4218</v>
      </c>
      <c r="D88" s="61" t="s">
        <v>13</v>
      </c>
      <c r="E88" s="60">
        <v>105000</v>
      </c>
      <c r="F88" s="60">
        <v>105000</v>
      </c>
      <c r="G88" s="60">
        <v>18715.2</v>
      </c>
      <c r="H88" s="53">
        <f t="shared" si="33"/>
        <v>0.17824000000000001</v>
      </c>
      <c r="I88" s="53">
        <f t="shared" si="34"/>
        <v>6.4930971413038879E-5</v>
      </c>
      <c r="J88" s="60">
        <f t="shared" si="18"/>
        <v>-33784.800000000003</v>
      </c>
    </row>
    <row r="89" spans="1:10" x14ac:dyDescent="0.2">
      <c r="A89" s="57"/>
      <c r="B89" s="58"/>
      <c r="C89" s="62">
        <v>4219</v>
      </c>
      <c r="D89" s="61" t="s">
        <v>13</v>
      </c>
      <c r="E89" s="60">
        <v>35000</v>
      </c>
      <c r="F89" s="60">
        <v>35000</v>
      </c>
      <c r="G89" s="60">
        <v>6238.4</v>
      </c>
      <c r="H89" s="53">
        <f t="shared" si="33"/>
        <v>0.17823999999999998</v>
      </c>
      <c r="I89" s="53">
        <f t="shared" si="34"/>
        <v>2.1643657137679625E-5</v>
      </c>
      <c r="J89" s="60">
        <f t="shared" ref="J89:J152" si="35">+G89-F89*50%</f>
        <v>-11261.6</v>
      </c>
    </row>
    <row r="90" spans="1:10" x14ac:dyDescent="0.2">
      <c r="A90" s="57"/>
      <c r="B90" s="58"/>
      <c r="C90" s="62">
        <v>4300</v>
      </c>
      <c r="D90" s="61" t="s">
        <v>4</v>
      </c>
      <c r="E90" s="60">
        <v>266760</v>
      </c>
      <c r="F90" s="60">
        <v>159600</v>
      </c>
      <c r="G90" s="60">
        <v>21736.54</v>
      </c>
      <c r="H90" s="53">
        <f t="shared" si="33"/>
        <v>0.13619385964912281</v>
      </c>
      <c r="I90" s="53">
        <f t="shared" si="34"/>
        <v>7.5413282110710882E-5</v>
      </c>
      <c r="J90" s="60">
        <f t="shared" si="35"/>
        <v>-58063.46</v>
      </c>
    </row>
    <row r="91" spans="1:10" x14ac:dyDescent="0.2">
      <c r="A91" s="57"/>
      <c r="B91" s="58"/>
      <c r="C91" s="62">
        <v>4308</v>
      </c>
      <c r="D91" s="61" t="s">
        <v>4</v>
      </c>
      <c r="E91" s="60">
        <v>1168500</v>
      </c>
      <c r="F91" s="60">
        <v>1169250</v>
      </c>
      <c r="G91" s="60">
        <v>252550.38</v>
      </c>
      <c r="H91" s="53">
        <f t="shared" si="33"/>
        <v>0.21599348300192431</v>
      </c>
      <c r="I91" s="53">
        <f t="shared" si="34"/>
        <v>8.7620444901107691E-4</v>
      </c>
      <c r="J91" s="60">
        <f t="shared" si="35"/>
        <v>-332074.62</v>
      </c>
    </row>
    <row r="92" spans="1:10" x14ac:dyDescent="0.2">
      <c r="A92" s="57"/>
      <c r="B92" s="58"/>
      <c r="C92" s="62">
        <v>4309</v>
      </c>
      <c r="D92" s="61" t="s">
        <v>4</v>
      </c>
      <c r="E92" s="60">
        <v>389500</v>
      </c>
      <c r="F92" s="60">
        <v>389750</v>
      </c>
      <c r="G92" s="60">
        <v>84183.5</v>
      </c>
      <c r="H92" s="53">
        <f t="shared" si="33"/>
        <v>0.21599358563181525</v>
      </c>
      <c r="I92" s="53">
        <f t="shared" si="34"/>
        <v>2.9206828844733469E-4</v>
      </c>
      <c r="J92" s="60">
        <f t="shared" si="35"/>
        <v>-110691.5</v>
      </c>
    </row>
    <row r="93" spans="1:10" x14ac:dyDescent="0.2">
      <c r="A93" s="57"/>
      <c r="B93" s="58"/>
      <c r="C93" s="62">
        <v>4410</v>
      </c>
      <c r="D93" s="61" t="s">
        <v>21</v>
      </c>
      <c r="E93" s="60">
        <v>12500</v>
      </c>
      <c r="F93" s="60">
        <v>12500</v>
      </c>
      <c r="G93" s="60">
        <v>4773.8900000000003</v>
      </c>
      <c r="H93" s="53">
        <f t="shared" si="33"/>
        <v>0.38191120000000001</v>
      </c>
      <c r="I93" s="53">
        <f t="shared" si="34"/>
        <v>1.6562650418856982E-5</v>
      </c>
      <c r="J93" s="60">
        <f t="shared" si="35"/>
        <v>-1476.1099999999997</v>
      </c>
    </row>
    <row r="94" spans="1:10" x14ac:dyDescent="0.2">
      <c r="A94" s="57"/>
      <c r="B94" s="58"/>
      <c r="C94" s="62">
        <v>4418</v>
      </c>
      <c r="D94" s="61" t="s">
        <v>21</v>
      </c>
      <c r="E94" s="60">
        <v>115800</v>
      </c>
      <c r="F94" s="60">
        <v>123300</v>
      </c>
      <c r="G94" s="60">
        <v>30310.77</v>
      </c>
      <c r="H94" s="53">
        <f t="shared" si="33"/>
        <v>0.24582944038929441</v>
      </c>
      <c r="I94" s="53">
        <f t="shared" si="34"/>
        <v>1.0516092482993483E-4</v>
      </c>
      <c r="J94" s="60">
        <f t="shared" si="35"/>
        <v>-31339.23</v>
      </c>
    </row>
    <row r="95" spans="1:10" x14ac:dyDescent="0.2">
      <c r="A95" s="57"/>
      <c r="B95" s="58"/>
      <c r="C95" s="62">
        <v>4419</v>
      </c>
      <c r="D95" s="61" t="s">
        <v>21</v>
      </c>
      <c r="E95" s="60">
        <v>38600</v>
      </c>
      <c r="F95" s="60">
        <v>41100</v>
      </c>
      <c r="G95" s="60">
        <v>10104.459999999999</v>
      </c>
      <c r="H95" s="53">
        <f t="shared" si="33"/>
        <v>0.24585060827250607</v>
      </c>
      <c r="I95" s="53">
        <f t="shared" si="34"/>
        <v>3.50566600092008E-5</v>
      </c>
      <c r="J95" s="60">
        <f t="shared" si="35"/>
        <v>-10445.540000000001</v>
      </c>
    </row>
    <row r="96" spans="1:10" x14ac:dyDescent="0.2">
      <c r="A96" s="57"/>
      <c r="B96" s="58"/>
      <c r="C96" s="62">
        <v>4428</v>
      </c>
      <c r="D96" s="61" t="s">
        <v>21</v>
      </c>
      <c r="E96" s="60">
        <v>0</v>
      </c>
      <c r="F96" s="60">
        <v>7500</v>
      </c>
      <c r="G96" s="60">
        <v>695.79</v>
      </c>
      <c r="H96" s="53">
        <f t="shared" si="33"/>
        <v>9.2771999999999993E-2</v>
      </c>
      <c r="I96" s="53">
        <f t="shared" si="34"/>
        <v>2.4139907988949258E-6</v>
      </c>
      <c r="J96" s="60">
        <f t="shared" si="35"/>
        <v>-3054.21</v>
      </c>
    </row>
    <row r="97" spans="1:10" x14ac:dyDescent="0.2">
      <c r="A97" s="57"/>
      <c r="B97" s="58"/>
      <c r="C97" s="62">
        <v>4429</v>
      </c>
      <c r="D97" s="61" t="s">
        <v>22</v>
      </c>
      <c r="E97" s="60">
        <v>0</v>
      </c>
      <c r="F97" s="60">
        <v>2500</v>
      </c>
      <c r="G97" s="60">
        <v>231.93</v>
      </c>
      <c r="H97" s="53">
        <f t="shared" si="33"/>
        <v>9.2772000000000007E-2</v>
      </c>
      <c r="I97" s="53">
        <f t="shared" si="34"/>
        <v>8.0466359963164209E-7</v>
      </c>
      <c r="J97" s="60">
        <f t="shared" si="35"/>
        <v>-1018.0699999999999</v>
      </c>
    </row>
    <row r="98" spans="1:10" ht="27.75" customHeight="1" x14ac:dyDescent="0.2">
      <c r="A98" s="57"/>
      <c r="B98" s="58"/>
      <c r="C98" s="62">
        <v>4560</v>
      </c>
      <c r="D98" s="94" t="s">
        <v>200</v>
      </c>
      <c r="E98" s="60">
        <v>0</v>
      </c>
      <c r="F98" s="60">
        <v>10</v>
      </c>
      <c r="G98" s="60">
        <v>5.61</v>
      </c>
      <c r="H98" s="53">
        <f t="shared" si="33"/>
        <v>0.56100000000000005</v>
      </c>
      <c r="I98" s="53">
        <f t="shared" si="34"/>
        <v>1.9463470848676378E-8</v>
      </c>
      <c r="J98" s="60">
        <f t="shared" si="35"/>
        <v>0.61000000000000032</v>
      </c>
    </row>
    <row r="99" spans="1:10" ht="19.5" customHeight="1" x14ac:dyDescent="0.2">
      <c r="A99" s="57"/>
      <c r="B99" s="58"/>
      <c r="C99" s="62">
        <v>4568</v>
      </c>
      <c r="D99" s="94"/>
      <c r="E99" s="60">
        <v>0</v>
      </c>
      <c r="F99" s="60">
        <v>2494</v>
      </c>
      <c r="G99" s="60">
        <v>965.25</v>
      </c>
      <c r="H99" s="53">
        <f t="shared" si="33"/>
        <v>0.3870288692862871</v>
      </c>
      <c r="I99" s="53">
        <f t="shared" si="34"/>
        <v>3.3488618960222588E-6</v>
      </c>
      <c r="J99" s="60">
        <f t="shared" si="35"/>
        <v>-281.75</v>
      </c>
    </row>
    <row r="100" spans="1:10" ht="17.25" customHeight="1" x14ac:dyDescent="0.2">
      <c r="A100" s="57"/>
      <c r="B100" s="58"/>
      <c r="C100" s="62">
        <v>4569</v>
      </c>
      <c r="D100" s="94"/>
      <c r="E100" s="60">
        <v>0</v>
      </c>
      <c r="F100" s="60">
        <v>831</v>
      </c>
      <c r="G100" s="60">
        <v>321.75</v>
      </c>
      <c r="H100" s="53">
        <f t="shared" si="33"/>
        <v>0.38718411552346571</v>
      </c>
      <c r="I100" s="53">
        <f t="shared" si="34"/>
        <v>1.1162872986740863E-6</v>
      </c>
      <c r="J100" s="60">
        <f t="shared" si="35"/>
        <v>-93.75</v>
      </c>
    </row>
    <row r="101" spans="1:10" ht="21.75" customHeight="1" x14ac:dyDescent="0.2">
      <c r="A101" s="57"/>
      <c r="B101" s="58"/>
      <c r="C101" s="62">
        <v>4608</v>
      </c>
      <c r="D101" s="94" t="s">
        <v>36</v>
      </c>
      <c r="E101" s="60">
        <v>0</v>
      </c>
      <c r="F101" s="60">
        <v>1121</v>
      </c>
      <c r="G101" s="60">
        <v>370.3</v>
      </c>
      <c r="H101" s="53">
        <f t="shared" si="33"/>
        <v>0.33033006244424623</v>
      </c>
      <c r="I101" s="53">
        <f t="shared" si="34"/>
        <v>1.284727852988389E-6</v>
      </c>
      <c r="J101" s="60">
        <f t="shared" si="35"/>
        <v>-190.2</v>
      </c>
    </row>
    <row r="102" spans="1:10" ht="20.25" customHeight="1" x14ac:dyDescent="0.2">
      <c r="A102" s="57"/>
      <c r="B102" s="58"/>
      <c r="C102" s="62">
        <v>4609</v>
      </c>
      <c r="D102" s="94"/>
      <c r="E102" s="60">
        <v>0</v>
      </c>
      <c r="F102" s="60">
        <v>374</v>
      </c>
      <c r="G102" s="60">
        <v>123.45</v>
      </c>
      <c r="H102" s="53">
        <f t="shared" si="33"/>
        <v>0.33008021390374331</v>
      </c>
      <c r="I102" s="53">
        <f t="shared" si="34"/>
        <v>4.2830044140269138E-7</v>
      </c>
      <c r="J102" s="60">
        <f t="shared" si="35"/>
        <v>-63.55</v>
      </c>
    </row>
    <row r="103" spans="1:10" ht="15" customHeight="1" x14ac:dyDescent="0.2">
      <c r="A103" s="57"/>
      <c r="B103" s="58"/>
      <c r="C103" s="62">
        <v>4700</v>
      </c>
      <c r="D103" s="98" t="s">
        <v>28</v>
      </c>
      <c r="E103" s="60">
        <v>12500</v>
      </c>
      <c r="F103" s="60">
        <v>0</v>
      </c>
      <c r="G103" s="60">
        <v>0</v>
      </c>
      <c r="H103" s="53"/>
      <c r="I103" s="53">
        <f t="shared" si="34"/>
        <v>0</v>
      </c>
      <c r="J103" s="60">
        <f t="shared" si="35"/>
        <v>0</v>
      </c>
    </row>
    <row r="104" spans="1:10" x14ac:dyDescent="0.2">
      <c r="A104" s="57"/>
      <c r="B104" s="58"/>
      <c r="C104" s="62">
        <v>4708</v>
      </c>
      <c r="D104" s="98"/>
      <c r="E104" s="60">
        <v>95250</v>
      </c>
      <c r="F104" s="60">
        <v>49500</v>
      </c>
      <c r="G104" s="60">
        <v>3945</v>
      </c>
      <c r="H104" s="53">
        <f t="shared" si="33"/>
        <v>7.9696969696969697E-2</v>
      </c>
      <c r="I104" s="53">
        <f t="shared" si="34"/>
        <v>1.3686879233160125E-5</v>
      </c>
      <c r="J104" s="60">
        <f t="shared" si="35"/>
        <v>-20805</v>
      </c>
    </row>
    <row r="105" spans="1:10" x14ac:dyDescent="0.2">
      <c r="A105" s="57"/>
      <c r="B105" s="58"/>
      <c r="C105" s="62">
        <v>4709</v>
      </c>
      <c r="D105" s="98"/>
      <c r="E105" s="60">
        <v>31750</v>
      </c>
      <c r="F105" s="60">
        <v>16500</v>
      </c>
      <c r="G105" s="60">
        <v>1315</v>
      </c>
      <c r="H105" s="53">
        <f t="shared" si="33"/>
        <v>7.9696969696969697E-2</v>
      </c>
      <c r="I105" s="53">
        <f t="shared" si="34"/>
        <v>4.5622930777200421E-6</v>
      </c>
      <c r="J105" s="60">
        <f t="shared" si="35"/>
        <v>-6935</v>
      </c>
    </row>
    <row r="106" spans="1:10" s="14" customFormat="1" ht="20.25" customHeight="1" x14ac:dyDescent="0.2">
      <c r="A106" s="54"/>
      <c r="B106" s="39" t="s">
        <v>201</v>
      </c>
      <c r="C106" s="55"/>
      <c r="D106" s="63" t="s">
        <v>37</v>
      </c>
      <c r="E106" s="56">
        <v>3550000</v>
      </c>
      <c r="F106" s="42">
        <v>7000000</v>
      </c>
      <c r="G106" s="42">
        <v>7751.07</v>
      </c>
      <c r="H106" s="44">
        <f t="shared" ref="H106:H113" si="36">+G106/F106</f>
        <v>1.1072957142857142E-3</v>
      </c>
      <c r="I106" s="44">
        <f t="shared" ref="I106:I113" si="37">+G106/$G$8</f>
        <v>2.6891751335303029E-5</v>
      </c>
      <c r="J106" s="42">
        <f t="shared" si="35"/>
        <v>-3492248.93</v>
      </c>
    </row>
    <row r="107" spans="1:10" s="19" customFormat="1" x14ac:dyDescent="0.2">
      <c r="A107" s="45"/>
      <c r="B107" s="46"/>
      <c r="C107" s="47"/>
      <c r="D107" s="70" t="s">
        <v>3</v>
      </c>
      <c r="E107" s="48">
        <v>46000</v>
      </c>
      <c r="F107" s="48">
        <v>46000</v>
      </c>
      <c r="G107" s="48">
        <v>7751.07</v>
      </c>
      <c r="H107" s="13">
        <f t="shared" si="36"/>
        <v>0.16850152173913044</v>
      </c>
      <c r="I107" s="13">
        <f t="shared" si="37"/>
        <v>2.6891751335303029E-5</v>
      </c>
      <c r="J107" s="48">
        <f t="shared" si="35"/>
        <v>-15248.93</v>
      </c>
    </row>
    <row r="108" spans="1:10" x14ac:dyDescent="0.2">
      <c r="A108" s="57"/>
      <c r="B108" s="58"/>
      <c r="C108" s="62">
        <v>4210</v>
      </c>
      <c r="D108" s="61" t="s">
        <v>13</v>
      </c>
      <c r="E108" s="60">
        <v>6000</v>
      </c>
      <c r="F108" s="60">
        <v>0</v>
      </c>
      <c r="G108" s="60">
        <v>0</v>
      </c>
      <c r="H108" s="53"/>
      <c r="I108" s="53">
        <f t="shared" si="37"/>
        <v>0</v>
      </c>
      <c r="J108" s="60">
        <f t="shared" si="35"/>
        <v>0</v>
      </c>
    </row>
    <row r="109" spans="1:10" x14ac:dyDescent="0.2">
      <c r="A109" s="57"/>
      <c r="B109" s="58"/>
      <c r="C109" s="62">
        <v>4430</v>
      </c>
      <c r="D109" s="61" t="s">
        <v>23</v>
      </c>
      <c r="E109" s="60">
        <v>25000</v>
      </c>
      <c r="F109" s="60">
        <v>28000</v>
      </c>
      <c r="G109" s="60">
        <v>3524.28</v>
      </c>
      <c r="H109" s="53">
        <f t="shared" si="36"/>
        <v>0.12586714285714287</v>
      </c>
      <c r="I109" s="53">
        <f t="shared" si="37"/>
        <v>1.2227223002241209E-5</v>
      </c>
      <c r="J109" s="60">
        <f t="shared" si="35"/>
        <v>-10475.719999999999</v>
      </c>
    </row>
    <row r="110" spans="1:10" ht="25.5" x14ac:dyDescent="0.2">
      <c r="A110" s="57"/>
      <c r="B110" s="58"/>
      <c r="C110" s="62">
        <v>4610</v>
      </c>
      <c r="D110" s="61" t="s">
        <v>27</v>
      </c>
      <c r="E110" s="60">
        <v>15000</v>
      </c>
      <c r="F110" s="60">
        <v>18000</v>
      </c>
      <c r="G110" s="60">
        <v>4226.79</v>
      </c>
      <c r="H110" s="53">
        <f t="shared" si="36"/>
        <v>0.23482166666666665</v>
      </c>
      <c r="I110" s="53">
        <f t="shared" si="37"/>
        <v>1.4664528333061822E-5</v>
      </c>
      <c r="J110" s="60">
        <f t="shared" si="35"/>
        <v>-4773.21</v>
      </c>
    </row>
    <row r="111" spans="1:10" s="19" customFormat="1" x14ac:dyDescent="0.2">
      <c r="A111" s="45"/>
      <c r="B111" s="46"/>
      <c r="C111" s="47"/>
      <c r="D111" s="70" t="s">
        <v>29</v>
      </c>
      <c r="E111" s="48">
        <v>3504000</v>
      </c>
      <c r="F111" s="48">
        <v>6954000</v>
      </c>
      <c r="G111" s="48">
        <v>0</v>
      </c>
      <c r="H111" s="13">
        <f t="shared" si="36"/>
        <v>0</v>
      </c>
      <c r="I111" s="13">
        <f t="shared" si="37"/>
        <v>0</v>
      </c>
      <c r="J111" s="48">
        <f t="shared" si="35"/>
        <v>-3477000</v>
      </c>
    </row>
    <row r="112" spans="1:10" ht="54.75" customHeight="1" x14ac:dyDescent="0.2">
      <c r="A112" s="57"/>
      <c r="B112" s="58"/>
      <c r="C112" s="62">
        <v>6610</v>
      </c>
      <c r="D112" s="61" t="s">
        <v>202</v>
      </c>
      <c r="E112" s="60">
        <v>2004000</v>
      </c>
      <c r="F112" s="60">
        <v>5434000</v>
      </c>
      <c r="G112" s="60">
        <v>0</v>
      </c>
      <c r="H112" s="53">
        <f t="shared" si="36"/>
        <v>0</v>
      </c>
      <c r="I112" s="53">
        <f t="shared" si="37"/>
        <v>0</v>
      </c>
      <c r="J112" s="60">
        <f t="shared" si="35"/>
        <v>-2717000</v>
      </c>
    </row>
    <row r="113" spans="1:10" ht="51.75" customHeight="1" x14ac:dyDescent="0.2">
      <c r="A113" s="57"/>
      <c r="B113" s="58"/>
      <c r="C113" s="62">
        <v>6620</v>
      </c>
      <c r="D113" s="61" t="s">
        <v>203</v>
      </c>
      <c r="E113" s="60">
        <v>1500000</v>
      </c>
      <c r="F113" s="60">
        <v>1520000</v>
      </c>
      <c r="G113" s="60">
        <v>0</v>
      </c>
      <c r="H113" s="53">
        <f t="shared" si="36"/>
        <v>0</v>
      </c>
      <c r="I113" s="53">
        <f t="shared" si="37"/>
        <v>0</v>
      </c>
      <c r="J113" s="60">
        <f t="shared" si="35"/>
        <v>-760000</v>
      </c>
    </row>
    <row r="114" spans="1:10" s="14" customFormat="1" ht="20.25" customHeight="1" x14ac:dyDescent="0.2">
      <c r="A114" s="54"/>
      <c r="B114" s="39" t="s">
        <v>204</v>
      </c>
      <c r="C114" s="55"/>
      <c r="D114" s="63" t="s">
        <v>38</v>
      </c>
      <c r="E114" s="56">
        <v>273500</v>
      </c>
      <c r="F114" s="42">
        <v>273500</v>
      </c>
      <c r="G114" s="42">
        <v>17430.32</v>
      </c>
      <c r="H114" s="44">
        <f t="shared" ref="H114:H123" si="38">+G114/F114</f>
        <v>6.373060329067641E-2</v>
      </c>
      <c r="I114" s="44">
        <f t="shared" ref="I114:I122" si="39">+G114/$G$8</f>
        <v>6.0473177398057183E-5</v>
      </c>
      <c r="J114" s="42">
        <f t="shared" si="35"/>
        <v>-119319.67999999999</v>
      </c>
    </row>
    <row r="115" spans="1:10" s="19" customFormat="1" x14ac:dyDescent="0.2">
      <c r="A115" s="45"/>
      <c r="B115" s="46"/>
      <c r="C115" s="47"/>
      <c r="D115" s="70" t="s">
        <v>3</v>
      </c>
      <c r="E115" s="48">
        <v>273500</v>
      </c>
      <c r="F115" s="48">
        <v>259500</v>
      </c>
      <c r="G115" s="48">
        <v>17430.32</v>
      </c>
      <c r="H115" s="13">
        <f t="shared" si="38"/>
        <v>6.7168863198458578E-2</v>
      </c>
      <c r="I115" s="13">
        <f t="shared" si="39"/>
        <v>6.0473177398057183E-5</v>
      </c>
      <c r="J115" s="48">
        <f t="shared" si="35"/>
        <v>-112319.67999999999</v>
      </c>
    </row>
    <row r="116" spans="1:10" x14ac:dyDescent="0.2">
      <c r="A116" s="57"/>
      <c r="B116" s="58"/>
      <c r="C116" s="59">
        <v>4170</v>
      </c>
      <c r="D116" s="61" t="s">
        <v>12</v>
      </c>
      <c r="E116" s="60">
        <v>2000</v>
      </c>
      <c r="F116" s="60">
        <v>2000</v>
      </c>
      <c r="G116" s="60">
        <v>0</v>
      </c>
      <c r="H116" s="53">
        <f t="shared" si="38"/>
        <v>0</v>
      </c>
      <c r="I116" s="53">
        <f t="shared" si="39"/>
        <v>0</v>
      </c>
      <c r="J116" s="60">
        <f t="shared" si="35"/>
        <v>-1000</v>
      </c>
    </row>
    <row r="117" spans="1:10" x14ac:dyDescent="0.2">
      <c r="A117" s="57"/>
      <c r="B117" s="58"/>
      <c r="C117" s="59">
        <v>4210</v>
      </c>
      <c r="D117" s="61" t="s">
        <v>13</v>
      </c>
      <c r="E117" s="60">
        <v>5000</v>
      </c>
      <c r="F117" s="60">
        <v>5000</v>
      </c>
      <c r="G117" s="60">
        <v>0</v>
      </c>
      <c r="H117" s="53">
        <f t="shared" si="38"/>
        <v>0</v>
      </c>
      <c r="I117" s="53">
        <f t="shared" si="39"/>
        <v>0</v>
      </c>
      <c r="J117" s="60">
        <f t="shared" si="35"/>
        <v>-2500</v>
      </c>
    </row>
    <row r="118" spans="1:10" x14ac:dyDescent="0.2">
      <c r="A118" s="57"/>
      <c r="B118" s="58"/>
      <c r="C118" s="62">
        <v>4300</v>
      </c>
      <c r="D118" s="61" t="s">
        <v>4</v>
      </c>
      <c r="E118" s="60">
        <v>212000</v>
      </c>
      <c r="F118" s="60">
        <v>212000</v>
      </c>
      <c r="G118" s="60">
        <v>15031.85</v>
      </c>
      <c r="H118" s="53">
        <f t="shared" si="38"/>
        <v>7.0904952830188675E-2</v>
      </c>
      <c r="I118" s="53">
        <f t="shared" si="39"/>
        <v>5.2151867072491263E-5</v>
      </c>
      <c r="J118" s="60">
        <f t="shared" si="35"/>
        <v>-90968.15</v>
      </c>
    </row>
    <row r="119" spans="1:10" x14ac:dyDescent="0.2">
      <c r="A119" s="57"/>
      <c r="B119" s="58"/>
      <c r="C119" s="62">
        <v>4410</v>
      </c>
      <c r="D119" s="61" t="s">
        <v>21</v>
      </c>
      <c r="E119" s="60">
        <v>4500</v>
      </c>
      <c r="F119" s="60">
        <v>4500</v>
      </c>
      <c r="G119" s="60">
        <v>188.9</v>
      </c>
      <c r="H119" s="53">
        <f t="shared" si="38"/>
        <v>4.1977777777777781E-2</v>
      </c>
      <c r="I119" s="53">
        <f t="shared" si="39"/>
        <v>6.5537426797058249E-7</v>
      </c>
      <c r="J119" s="60">
        <f t="shared" si="35"/>
        <v>-2061.1</v>
      </c>
    </row>
    <row r="120" spans="1:10" ht="25.5" x14ac:dyDescent="0.2">
      <c r="A120" s="57"/>
      <c r="B120" s="58"/>
      <c r="C120" s="62">
        <v>4590</v>
      </c>
      <c r="D120" s="61" t="s">
        <v>32</v>
      </c>
      <c r="E120" s="60">
        <v>50000</v>
      </c>
      <c r="F120" s="60">
        <v>36000</v>
      </c>
      <c r="G120" s="60">
        <v>2209.5700000000002</v>
      </c>
      <c r="H120" s="53">
        <f t="shared" si="38"/>
        <v>6.1376944444444449E-2</v>
      </c>
      <c r="I120" s="53">
        <f t="shared" si="39"/>
        <v>7.6659360575953409E-6</v>
      </c>
      <c r="J120" s="60">
        <f t="shared" si="35"/>
        <v>-15790.43</v>
      </c>
    </row>
    <row r="121" spans="1:10" s="19" customFormat="1" x14ac:dyDescent="0.2">
      <c r="A121" s="45"/>
      <c r="B121" s="46"/>
      <c r="C121" s="47"/>
      <c r="D121" s="70" t="s">
        <v>29</v>
      </c>
      <c r="E121" s="48">
        <v>0</v>
      </c>
      <c r="F121" s="48">
        <v>14000</v>
      </c>
      <c r="G121" s="48">
        <v>0</v>
      </c>
      <c r="H121" s="13">
        <f t="shared" si="38"/>
        <v>0</v>
      </c>
      <c r="I121" s="13">
        <f t="shared" si="39"/>
        <v>0</v>
      </c>
      <c r="J121" s="48">
        <f t="shared" si="35"/>
        <v>-7000</v>
      </c>
    </row>
    <row r="122" spans="1:10" ht="25.5" x14ac:dyDescent="0.2">
      <c r="A122" s="57"/>
      <c r="B122" s="58"/>
      <c r="C122" s="62">
        <v>6060</v>
      </c>
      <c r="D122" s="61" t="s">
        <v>30</v>
      </c>
      <c r="E122" s="60">
        <v>0</v>
      </c>
      <c r="F122" s="60">
        <v>14000</v>
      </c>
      <c r="G122" s="60">
        <v>0</v>
      </c>
      <c r="H122" s="53">
        <f t="shared" si="38"/>
        <v>0</v>
      </c>
      <c r="I122" s="53">
        <f t="shared" si="39"/>
        <v>0</v>
      </c>
      <c r="J122" s="60">
        <f t="shared" si="35"/>
        <v>-7000</v>
      </c>
    </row>
    <row r="123" spans="1:10" s="15" customFormat="1" ht="15.75" x14ac:dyDescent="0.2">
      <c r="A123" s="37" t="s">
        <v>39</v>
      </c>
      <c r="B123" s="107" t="s">
        <v>40</v>
      </c>
      <c r="C123" s="107"/>
      <c r="D123" s="107"/>
      <c r="E123" s="38">
        <v>10201042</v>
      </c>
      <c r="F123" s="30">
        <v>10196527</v>
      </c>
      <c r="G123" s="30">
        <v>3908785.62</v>
      </c>
      <c r="H123" s="29">
        <f t="shared" si="38"/>
        <v>0.38334480161725654</v>
      </c>
      <c r="I123" s="29">
        <f>+G123/$G$8</f>
        <v>1.3561236179785279E-2</v>
      </c>
      <c r="J123" s="30">
        <f t="shared" si="35"/>
        <v>-1189477.8799999999</v>
      </c>
    </row>
    <row r="124" spans="1:10" s="14" customFormat="1" ht="63" customHeight="1" x14ac:dyDescent="0.2">
      <c r="A124" s="54"/>
      <c r="B124" s="39" t="s">
        <v>205</v>
      </c>
      <c r="C124" s="55"/>
      <c r="D124" s="63" t="s">
        <v>206</v>
      </c>
      <c r="E124" s="56">
        <v>10201042</v>
      </c>
      <c r="F124" s="42">
        <v>10196527</v>
      </c>
      <c r="G124" s="42">
        <v>3908785.62</v>
      </c>
      <c r="H124" s="44">
        <f t="shared" ref="H124:H155" si="40">+G124/F124</f>
        <v>0.38334480161725654</v>
      </c>
      <c r="I124" s="44">
        <f t="shared" ref="I124:I154" si="41">+G124/$G$8</f>
        <v>1.3561236179785279E-2</v>
      </c>
      <c r="J124" s="42">
        <f t="shared" si="35"/>
        <v>-1189477.8799999999</v>
      </c>
    </row>
    <row r="125" spans="1:10" s="19" customFormat="1" x14ac:dyDescent="0.2">
      <c r="A125" s="45"/>
      <c r="B125" s="46"/>
      <c r="C125" s="47"/>
      <c r="D125" s="70" t="s">
        <v>3</v>
      </c>
      <c r="E125" s="48">
        <v>1470000</v>
      </c>
      <c r="F125" s="48">
        <v>1470000</v>
      </c>
      <c r="G125" s="48">
        <v>482243.62</v>
      </c>
      <c r="H125" s="13">
        <f t="shared" si="40"/>
        <v>0.32805688435374147</v>
      </c>
      <c r="I125" s="13">
        <f t="shared" si="41"/>
        <v>1.6731077789358588E-3</v>
      </c>
      <c r="J125" s="48">
        <f t="shared" si="35"/>
        <v>-252756.38</v>
      </c>
    </row>
    <row r="126" spans="1:10" x14ac:dyDescent="0.2">
      <c r="A126" s="57"/>
      <c r="B126" s="58"/>
      <c r="C126" s="59">
        <v>4018</v>
      </c>
      <c r="D126" s="61" t="s">
        <v>7</v>
      </c>
      <c r="E126" s="60">
        <v>666210</v>
      </c>
      <c r="F126" s="60">
        <v>666210</v>
      </c>
      <c r="G126" s="60">
        <v>251696.65</v>
      </c>
      <c r="H126" s="53">
        <f t="shared" si="40"/>
        <v>0.37780377058284925</v>
      </c>
      <c r="I126" s="53">
        <f t="shared" si="41"/>
        <v>8.7324249732344044E-4</v>
      </c>
      <c r="J126" s="60">
        <f t="shared" si="35"/>
        <v>-81408.350000000006</v>
      </c>
    </row>
    <row r="127" spans="1:10" x14ac:dyDescent="0.2">
      <c r="A127" s="57"/>
      <c r="B127" s="58"/>
      <c r="C127" s="59">
        <v>4019</v>
      </c>
      <c r="D127" s="61" t="s">
        <v>7</v>
      </c>
      <c r="E127" s="60">
        <v>222070</v>
      </c>
      <c r="F127" s="60">
        <v>222070</v>
      </c>
      <c r="G127" s="60">
        <v>83898.9</v>
      </c>
      <c r="H127" s="53">
        <f t="shared" si="40"/>
        <v>0.37780384563425945</v>
      </c>
      <c r="I127" s="53">
        <f t="shared" si="41"/>
        <v>2.910808902648867E-4</v>
      </c>
      <c r="J127" s="60">
        <f t="shared" si="35"/>
        <v>-27136.100000000006</v>
      </c>
    </row>
    <row r="128" spans="1:10" x14ac:dyDescent="0.2">
      <c r="A128" s="57"/>
      <c r="B128" s="58"/>
      <c r="C128" s="59">
        <v>4048</v>
      </c>
      <c r="D128" s="61" t="s">
        <v>8</v>
      </c>
      <c r="E128" s="60">
        <v>31290</v>
      </c>
      <c r="F128" s="60">
        <v>31290</v>
      </c>
      <c r="G128" s="60">
        <v>30907.57</v>
      </c>
      <c r="H128" s="53">
        <f t="shared" si="40"/>
        <v>0.98777788430808566</v>
      </c>
      <c r="I128" s="53">
        <f t="shared" si="41"/>
        <v>1.0723147730809706E-4</v>
      </c>
      <c r="J128" s="60">
        <f t="shared" si="35"/>
        <v>15262.57</v>
      </c>
    </row>
    <row r="129" spans="1:10" x14ac:dyDescent="0.2">
      <c r="A129" s="57"/>
      <c r="B129" s="58"/>
      <c r="C129" s="62">
        <v>4049</v>
      </c>
      <c r="D129" s="61" t="s">
        <v>8</v>
      </c>
      <c r="E129" s="60">
        <v>10430</v>
      </c>
      <c r="F129" s="60">
        <v>10430</v>
      </c>
      <c r="G129" s="60">
        <v>10302.52</v>
      </c>
      <c r="H129" s="53">
        <f t="shared" si="40"/>
        <v>0.98777756471716205</v>
      </c>
      <c r="I129" s="53">
        <f t="shared" si="41"/>
        <v>3.5743814204617708E-5</v>
      </c>
      <c r="J129" s="60">
        <f t="shared" si="35"/>
        <v>5087.5200000000004</v>
      </c>
    </row>
    <row r="130" spans="1:10" x14ac:dyDescent="0.2">
      <c r="A130" s="57"/>
      <c r="B130" s="58"/>
      <c r="C130" s="62">
        <v>4118</v>
      </c>
      <c r="D130" s="61" t="s">
        <v>9</v>
      </c>
      <c r="E130" s="60">
        <v>107066</v>
      </c>
      <c r="F130" s="60">
        <v>107066</v>
      </c>
      <c r="G130" s="60">
        <v>38854.97</v>
      </c>
      <c r="H130" s="53">
        <f t="shared" si="40"/>
        <v>0.36290671174789385</v>
      </c>
      <c r="I130" s="53">
        <f t="shared" si="41"/>
        <v>1.3480438073461588E-4</v>
      </c>
      <c r="J130" s="60">
        <f t="shared" si="35"/>
        <v>-14678.029999999999</v>
      </c>
    </row>
    <row r="131" spans="1:10" x14ac:dyDescent="0.2">
      <c r="A131" s="57"/>
      <c r="B131" s="58"/>
      <c r="C131" s="62">
        <v>4119</v>
      </c>
      <c r="D131" s="61" t="s">
        <v>9</v>
      </c>
      <c r="E131" s="60">
        <v>35689</v>
      </c>
      <c r="F131" s="60">
        <v>35689</v>
      </c>
      <c r="G131" s="60">
        <v>12951.66</v>
      </c>
      <c r="H131" s="53">
        <f t="shared" si="40"/>
        <v>0.36290341561825773</v>
      </c>
      <c r="I131" s="53">
        <f t="shared" si="41"/>
        <v>4.4934805142953272E-5</v>
      </c>
      <c r="J131" s="60">
        <f t="shared" si="35"/>
        <v>-4892.84</v>
      </c>
    </row>
    <row r="132" spans="1:10" x14ac:dyDescent="0.2">
      <c r="A132" s="57"/>
      <c r="B132" s="58"/>
      <c r="C132" s="62">
        <v>4128</v>
      </c>
      <c r="D132" s="61" t="s">
        <v>10</v>
      </c>
      <c r="E132" s="60">
        <v>17089</v>
      </c>
      <c r="F132" s="60">
        <v>17089</v>
      </c>
      <c r="G132" s="60">
        <v>5718.15</v>
      </c>
      <c r="H132" s="53">
        <f t="shared" si="40"/>
        <v>0.33460998303001926</v>
      </c>
      <c r="I132" s="53">
        <f t="shared" si="41"/>
        <v>1.9838689096855402E-5</v>
      </c>
      <c r="J132" s="60">
        <f t="shared" si="35"/>
        <v>-2826.3500000000004</v>
      </c>
    </row>
    <row r="133" spans="1:10" x14ac:dyDescent="0.2">
      <c r="A133" s="57"/>
      <c r="B133" s="58"/>
      <c r="C133" s="62">
        <v>4129</v>
      </c>
      <c r="D133" s="61" t="s">
        <v>10</v>
      </c>
      <c r="E133" s="60">
        <v>5696</v>
      </c>
      <c r="F133" s="60">
        <v>5696</v>
      </c>
      <c r="G133" s="60">
        <v>1906.06</v>
      </c>
      <c r="H133" s="53">
        <f t="shared" si="40"/>
        <v>0.33463132022471909</v>
      </c>
      <c r="I133" s="53">
        <f t="shared" si="41"/>
        <v>6.6129310598624048E-6</v>
      </c>
      <c r="J133" s="60">
        <f t="shared" si="35"/>
        <v>-941.94</v>
      </c>
    </row>
    <row r="134" spans="1:10" x14ac:dyDescent="0.2">
      <c r="A134" s="57"/>
      <c r="B134" s="58"/>
      <c r="C134" s="62">
        <v>4210</v>
      </c>
      <c r="D134" s="61" t="s">
        <v>13</v>
      </c>
      <c r="E134" s="60">
        <v>4600</v>
      </c>
      <c r="F134" s="60">
        <v>4600</v>
      </c>
      <c r="G134" s="60">
        <v>853.17</v>
      </c>
      <c r="H134" s="53">
        <f t="shared" si="40"/>
        <v>0.18547173913043477</v>
      </c>
      <c r="I134" s="53">
        <f t="shared" si="41"/>
        <v>2.9600088099759756E-6</v>
      </c>
      <c r="J134" s="60">
        <f t="shared" si="35"/>
        <v>-1446.83</v>
      </c>
    </row>
    <row r="135" spans="1:10" x14ac:dyDescent="0.2">
      <c r="A135" s="57"/>
      <c r="B135" s="58"/>
      <c r="C135" s="62">
        <v>4218</v>
      </c>
      <c r="D135" s="61" t="s">
        <v>13</v>
      </c>
      <c r="E135" s="60">
        <v>15000</v>
      </c>
      <c r="F135" s="60">
        <v>15000</v>
      </c>
      <c r="G135" s="60">
        <v>2782.09</v>
      </c>
      <c r="H135" s="53">
        <f t="shared" si="40"/>
        <v>0.18547266666666667</v>
      </c>
      <c r="I135" s="53">
        <f t="shared" si="41"/>
        <v>9.6522509114784417E-6</v>
      </c>
      <c r="J135" s="60">
        <f t="shared" si="35"/>
        <v>-4717.91</v>
      </c>
    </row>
    <row r="136" spans="1:10" x14ac:dyDescent="0.2">
      <c r="A136" s="57"/>
      <c r="B136" s="58"/>
      <c r="C136" s="62">
        <v>4219</v>
      </c>
      <c r="D136" s="61" t="s">
        <v>13</v>
      </c>
      <c r="E136" s="60">
        <v>5000</v>
      </c>
      <c r="F136" s="60">
        <v>5000</v>
      </c>
      <c r="G136" s="60">
        <v>927.37</v>
      </c>
      <c r="H136" s="53">
        <f t="shared" si="40"/>
        <v>0.185474</v>
      </c>
      <c r="I136" s="53">
        <f t="shared" si="41"/>
        <v>3.2174400999887718E-6</v>
      </c>
      <c r="J136" s="60">
        <f t="shared" si="35"/>
        <v>-1572.63</v>
      </c>
    </row>
    <row r="137" spans="1:10" x14ac:dyDescent="0.2">
      <c r="A137" s="57"/>
      <c r="B137" s="58"/>
      <c r="C137" s="62">
        <v>4300</v>
      </c>
      <c r="D137" s="61" t="s">
        <v>4</v>
      </c>
      <c r="E137" s="60">
        <v>36300</v>
      </c>
      <c r="F137" s="60">
        <v>36300</v>
      </c>
      <c r="G137" s="60">
        <v>0</v>
      </c>
      <c r="H137" s="53">
        <f t="shared" si="40"/>
        <v>0</v>
      </c>
      <c r="I137" s="53">
        <f t="shared" si="41"/>
        <v>0</v>
      </c>
      <c r="J137" s="60">
        <f t="shared" si="35"/>
        <v>-18150</v>
      </c>
    </row>
    <row r="138" spans="1:10" x14ac:dyDescent="0.2">
      <c r="A138" s="57"/>
      <c r="B138" s="58"/>
      <c r="C138" s="62">
        <v>4308</v>
      </c>
      <c r="D138" s="61" t="s">
        <v>4</v>
      </c>
      <c r="E138" s="60">
        <v>82845</v>
      </c>
      <c r="F138" s="60">
        <v>82845</v>
      </c>
      <c r="G138" s="60">
        <v>0</v>
      </c>
      <c r="H138" s="53">
        <f t="shared" si="40"/>
        <v>0</v>
      </c>
      <c r="I138" s="53">
        <f t="shared" si="41"/>
        <v>0</v>
      </c>
      <c r="J138" s="60">
        <f t="shared" si="35"/>
        <v>-41422.5</v>
      </c>
    </row>
    <row r="139" spans="1:10" x14ac:dyDescent="0.2">
      <c r="A139" s="57"/>
      <c r="B139" s="58"/>
      <c r="C139" s="62">
        <v>4309</v>
      </c>
      <c r="D139" s="61" t="s">
        <v>4</v>
      </c>
      <c r="E139" s="60">
        <v>27615</v>
      </c>
      <c r="F139" s="60">
        <v>27615</v>
      </c>
      <c r="G139" s="60">
        <v>0</v>
      </c>
      <c r="H139" s="53">
        <f t="shared" si="40"/>
        <v>0</v>
      </c>
      <c r="I139" s="53">
        <f t="shared" si="41"/>
        <v>0</v>
      </c>
      <c r="J139" s="60">
        <f t="shared" si="35"/>
        <v>-13807.5</v>
      </c>
    </row>
    <row r="140" spans="1:10" ht="14.25" customHeight="1" x14ac:dyDescent="0.2">
      <c r="A140" s="57"/>
      <c r="B140" s="58"/>
      <c r="C140" s="59">
        <v>4400</v>
      </c>
      <c r="D140" s="98" t="s">
        <v>207</v>
      </c>
      <c r="E140" s="60">
        <v>23000</v>
      </c>
      <c r="F140" s="60">
        <v>23000</v>
      </c>
      <c r="G140" s="60">
        <v>6913.47</v>
      </c>
      <c r="H140" s="53">
        <f t="shared" si="40"/>
        <v>0.30058565217391303</v>
      </c>
      <c r="I140" s="53">
        <f t="shared" si="41"/>
        <v>2.3985761463137019E-5</v>
      </c>
      <c r="J140" s="60">
        <f t="shared" si="35"/>
        <v>-4586.53</v>
      </c>
    </row>
    <row r="141" spans="1:10" ht="13.5" customHeight="1" x14ac:dyDescent="0.2">
      <c r="A141" s="57"/>
      <c r="B141" s="58"/>
      <c r="C141" s="59">
        <v>4408</v>
      </c>
      <c r="D141" s="98"/>
      <c r="E141" s="60">
        <v>75000</v>
      </c>
      <c r="F141" s="60">
        <v>75000</v>
      </c>
      <c r="G141" s="60">
        <v>22543.9</v>
      </c>
      <c r="H141" s="53">
        <f t="shared" si="40"/>
        <v>0.30058533333333337</v>
      </c>
      <c r="I141" s="53">
        <f t="shared" si="41"/>
        <v>7.8214356589211291E-5</v>
      </c>
      <c r="J141" s="60">
        <f t="shared" si="35"/>
        <v>-14956.099999999999</v>
      </c>
    </row>
    <row r="142" spans="1:10" ht="15.75" customHeight="1" x14ac:dyDescent="0.2">
      <c r="A142" s="57"/>
      <c r="B142" s="58"/>
      <c r="C142" s="59">
        <v>4409</v>
      </c>
      <c r="D142" s="98"/>
      <c r="E142" s="60">
        <v>25000</v>
      </c>
      <c r="F142" s="60">
        <v>25000</v>
      </c>
      <c r="G142" s="60">
        <v>7514.65</v>
      </c>
      <c r="H142" s="53">
        <f t="shared" si="40"/>
        <v>0.30058599999999996</v>
      </c>
      <c r="I142" s="53">
        <f t="shared" si="41"/>
        <v>2.6071510020143656E-5</v>
      </c>
      <c r="J142" s="60">
        <f t="shared" si="35"/>
        <v>-4985.3500000000004</v>
      </c>
    </row>
    <row r="143" spans="1:10" x14ac:dyDescent="0.2">
      <c r="A143" s="57"/>
      <c r="B143" s="58"/>
      <c r="C143" s="59">
        <v>4410</v>
      </c>
      <c r="D143" s="61" t="s">
        <v>21</v>
      </c>
      <c r="E143" s="60">
        <v>3200</v>
      </c>
      <c r="F143" s="60">
        <v>3200</v>
      </c>
      <c r="G143" s="60">
        <v>95.53</v>
      </c>
      <c r="H143" s="53">
        <f t="shared" si="40"/>
        <v>2.9853125000000001E-2</v>
      </c>
      <c r="I143" s="53">
        <f t="shared" si="41"/>
        <v>3.3143411233049096E-7</v>
      </c>
      <c r="J143" s="60">
        <f t="shared" si="35"/>
        <v>-1504.47</v>
      </c>
    </row>
    <row r="144" spans="1:10" x14ac:dyDescent="0.2">
      <c r="A144" s="57"/>
      <c r="B144" s="58"/>
      <c r="C144" s="59">
        <v>4418</v>
      </c>
      <c r="D144" s="61" t="s">
        <v>21</v>
      </c>
      <c r="E144" s="60">
        <v>30000</v>
      </c>
      <c r="F144" s="60">
        <v>30000</v>
      </c>
      <c r="G144" s="60">
        <v>1952.5</v>
      </c>
      <c r="H144" s="53">
        <f t="shared" si="40"/>
        <v>6.508333333333334E-2</v>
      </c>
      <c r="I144" s="53">
        <f t="shared" si="41"/>
        <v>6.7740511287059933E-6</v>
      </c>
      <c r="J144" s="60">
        <f t="shared" si="35"/>
        <v>-13047.5</v>
      </c>
    </row>
    <row r="145" spans="1:10" x14ac:dyDescent="0.2">
      <c r="A145" s="57"/>
      <c r="B145" s="58"/>
      <c r="C145" s="59">
        <v>4419</v>
      </c>
      <c r="D145" s="61" t="s">
        <v>21</v>
      </c>
      <c r="E145" s="60">
        <v>10000</v>
      </c>
      <c r="F145" s="60">
        <v>10000</v>
      </c>
      <c r="G145" s="60">
        <v>650.91</v>
      </c>
      <c r="H145" s="53">
        <f t="shared" si="40"/>
        <v>6.5090999999999996E-2</v>
      </c>
      <c r="I145" s="53">
        <f t="shared" si="41"/>
        <v>2.2582830321055148E-6</v>
      </c>
      <c r="J145" s="60">
        <f t="shared" si="35"/>
        <v>-4349.09</v>
      </c>
    </row>
    <row r="146" spans="1:10" ht="25.5" x14ac:dyDescent="0.2">
      <c r="A146" s="57"/>
      <c r="B146" s="58"/>
      <c r="C146" s="59">
        <v>4700</v>
      </c>
      <c r="D146" s="61" t="s">
        <v>28</v>
      </c>
      <c r="E146" s="60">
        <v>6900</v>
      </c>
      <c r="F146" s="60">
        <v>6900</v>
      </c>
      <c r="G146" s="60">
        <v>0</v>
      </c>
      <c r="H146" s="53">
        <f t="shared" si="40"/>
        <v>0</v>
      </c>
      <c r="I146" s="53">
        <f t="shared" si="41"/>
        <v>0</v>
      </c>
      <c r="J146" s="60">
        <f t="shared" si="35"/>
        <v>-3450</v>
      </c>
    </row>
    <row r="147" spans="1:10" ht="25.5" x14ac:dyDescent="0.2">
      <c r="A147" s="57"/>
      <c r="B147" s="58"/>
      <c r="C147" s="59">
        <v>4708</v>
      </c>
      <c r="D147" s="61" t="s">
        <v>28</v>
      </c>
      <c r="E147" s="60">
        <v>22500</v>
      </c>
      <c r="F147" s="60">
        <v>22500</v>
      </c>
      <c r="G147" s="60">
        <v>1330.16</v>
      </c>
      <c r="H147" s="53">
        <f t="shared" si="40"/>
        <v>5.9118222222222225E-2</v>
      </c>
      <c r="I147" s="53">
        <f t="shared" si="41"/>
        <v>4.6148895515285862E-6</v>
      </c>
      <c r="J147" s="60">
        <f t="shared" si="35"/>
        <v>-9919.84</v>
      </c>
    </row>
    <row r="148" spans="1:10" ht="25.5" x14ac:dyDescent="0.2">
      <c r="A148" s="57"/>
      <c r="B148" s="58"/>
      <c r="C148" s="59">
        <v>4709</v>
      </c>
      <c r="D148" s="61" t="s">
        <v>28</v>
      </c>
      <c r="E148" s="60">
        <v>7500</v>
      </c>
      <c r="F148" s="60">
        <v>7500</v>
      </c>
      <c r="G148" s="60">
        <v>443.39</v>
      </c>
      <c r="H148" s="53">
        <f t="shared" si="40"/>
        <v>5.9118666666666667E-2</v>
      </c>
      <c r="I148" s="53">
        <f t="shared" si="41"/>
        <v>1.5383080819241743E-6</v>
      </c>
      <c r="J148" s="60">
        <f t="shared" si="35"/>
        <v>-3306.61</v>
      </c>
    </row>
    <row r="149" spans="1:10" s="19" customFormat="1" ht="16.5" customHeight="1" x14ac:dyDescent="0.2">
      <c r="A149" s="45"/>
      <c r="B149" s="46"/>
      <c r="C149" s="47"/>
      <c r="D149" s="70" t="s">
        <v>29</v>
      </c>
      <c r="E149" s="48">
        <v>8731042</v>
      </c>
      <c r="F149" s="48">
        <v>8726527</v>
      </c>
      <c r="G149" s="48">
        <v>3426542</v>
      </c>
      <c r="H149" s="13">
        <f t="shared" si="40"/>
        <v>0.39265815598805803</v>
      </c>
      <c r="I149" s="13">
        <f t="shared" si="41"/>
        <v>1.1888128400849419E-2</v>
      </c>
      <c r="J149" s="48">
        <f t="shared" si="35"/>
        <v>-936721.5</v>
      </c>
    </row>
    <row r="150" spans="1:10" x14ac:dyDescent="0.2">
      <c r="A150" s="57"/>
      <c r="B150" s="58"/>
      <c r="C150" s="62">
        <v>6057</v>
      </c>
      <c r="D150" s="61" t="s">
        <v>33</v>
      </c>
      <c r="E150" s="60">
        <v>6525781</v>
      </c>
      <c r="F150" s="60">
        <v>6522395</v>
      </c>
      <c r="G150" s="60">
        <v>2569905.94</v>
      </c>
      <c r="H150" s="53">
        <f t="shared" si="40"/>
        <v>0.39401261959755579</v>
      </c>
      <c r="I150" s="53">
        <f t="shared" si="41"/>
        <v>8.9160943577594048E-3</v>
      </c>
      <c r="J150" s="60">
        <f t="shared" si="35"/>
        <v>-691291.56</v>
      </c>
    </row>
    <row r="151" spans="1:10" x14ac:dyDescent="0.2">
      <c r="A151" s="57"/>
      <c r="B151" s="58"/>
      <c r="C151" s="62">
        <v>6059</v>
      </c>
      <c r="D151" s="61" t="s">
        <v>33</v>
      </c>
      <c r="E151" s="60">
        <v>2175261</v>
      </c>
      <c r="F151" s="60">
        <v>2174132</v>
      </c>
      <c r="G151" s="60">
        <v>856636.06</v>
      </c>
      <c r="H151" s="53">
        <f t="shared" si="40"/>
        <v>0.39401290262044808</v>
      </c>
      <c r="I151" s="53">
        <f t="shared" si="41"/>
        <v>2.9720340430900156E-3</v>
      </c>
      <c r="J151" s="60">
        <f t="shared" si="35"/>
        <v>-230429.93999999994</v>
      </c>
    </row>
    <row r="152" spans="1:10" ht="13.5" customHeight="1" x14ac:dyDescent="0.2">
      <c r="A152" s="57"/>
      <c r="B152" s="58"/>
      <c r="C152" s="62">
        <v>6060</v>
      </c>
      <c r="D152" s="95" t="s">
        <v>30</v>
      </c>
      <c r="E152" s="60">
        <v>6000</v>
      </c>
      <c r="F152" s="60">
        <v>6000</v>
      </c>
      <c r="G152" s="60">
        <v>0</v>
      </c>
      <c r="H152" s="53">
        <f t="shared" si="40"/>
        <v>0</v>
      </c>
      <c r="I152" s="53">
        <f t="shared" si="41"/>
        <v>0</v>
      </c>
      <c r="J152" s="60">
        <f t="shared" si="35"/>
        <v>-3000</v>
      </c>
    </row>
    <row r="153" spans="1:10" ht="13.5" customHeight="1" x14ac:dyDescent="0.2">
      <c r="A153" s="57"/>
      <c r="B153" s="58"/>
      <c r="C153" s="62">
        <v>6068</v>
      </c>
      <c r="D153" s="96"/>
      <c r="E153" s="60">
        <v>18000</v>
      </c>
      <c r="F153" s="60">
        <v>18000</v>
      </c>
      <c r="G153" s="60">
        <v>0</v>
      </c>
      <c r="H153" s="53">
        <f t="shared" si="40"/>
        <v>0</v>
      </c>
      <c r="I153" s="53">
        <f t="shared" si="41"/>
        <v>0</v>
      </c>
      <c r="J153" s="60">
        <f t="shared" ref="J153:J216" si="42">+G153-F153*50%</f>
        <v>-9000</v>
      </c>
    </row>
    <row r="154" spans="1:10" ht="13.5" customHeight="1" x14ac:dyDescent="0.2">
      <c r="A154" s="57"/>
      <c r="B154" s="58"/>
      <c r="C154" s="62">
        <v>6069</v>
      </c>
      <c r="D154" s="97"/>
      <c r="E154" s="60">
        <v>6000</v>
      </c>
      <c r="F154" s="60">
        <v>6000</v>
      </c>
      <c r="G154" s="60">
        <v>0</v>
      </c>
      <c r="H154" s="53">
        <f t="shared" si="40"/>
        <v>0</v>
      </c>
      <c r="I154" s="53">
        <f t="shared" si="41"/>
        <v>0</v>
      </c>
      <c r="J154" s="60">
        <f t="shared" si="42"/>
        <v>-3000</v>
      </c>
    </row>
    <row r="155" spans="1:10" s="15" customFormat="1" ht="18.75" customHeight="1" x14ac:dyDescent="0.2">
      <c r="A155" s="37" t="s">
        <v>41</v>
      </c>
      <c r="B155" s="107" t="s">
        <v>42</v>
      </c>
      <c r="C155" s="107"/>
      <c r="D155" s="107"/>
      <c r="E155" s="38">
        <v>20730926</v>
      </c>
      <c r="F155" s="30">
        <v>27401805</v>
      </c>
      <c r="G155" s="30">
        <v>10108450.08</v>
      </c>
      <c r="H155" s="29">
        <f t="shared" si="40"/>
        <v>0.36889723432452715</v>
      </c>
      <c r="I155" s="29">
        <f>+G155/$G$8</f>
        <v>3.5070503290085632E-2</v>
      </c>
      <c r="J155" s="30">
        <f t="shared" si="42"/>
        <v>-3592452.42</v>
      </c>
    </row>
    <row r="156" spans="1:10" s="14" customFormat="1" ht="21" customHeight="1" x14ac:dyDescent="0.2">
      <c r="A156" s="54"/>
      <c r="B156" s="39" t="s">
        <v>208</v>
      </c>
      <c r="C156" s="55"/>
      <c r="D156" s="63" t="s">
        <v>43</v>
      </c>
      <c r="E156" s="56">
        <v>2945802</v>
      </c>
      <c r="F156" s="42">
        <v>9405184</v>
      </c>
      <c r="G156" s="42">
        <v>5219701.72</v>
      </c>
      <c r="H156" s="44">
        <f t="shared" ref="H156:H184" si="43">+G156/F156</f>
        <v>0.55498135071041665</v>
      </c>
      <c r="I156" s="44">
        <f t="shared" ref="I156:I184" si="44">+G156/$G$8</f>
        <v>1.8109360475223876E-2</v>
      </c>
      <c r="J156" s="42">
        <f t="shared" si="42"/>
        <v>517109.71999999974</v>
      </c>
    </row>
    <row r="157" spans="1:10" s="19" customFormat="1" ht="16.5" customHeight="1" x14ac:dyDescent="0.2">
      <c r="A157" s="45"/>
      <c r="B157" s="46"/>
      <c r="C157" s="47"/>
      <c r="D157" s="70" t="s">
        <v>3</v>
      </c>
      <c r="E157" s="48">
        <v>945802</v>
      </c>
      <c r="F157" s="48">
        <v>2908680</v>
      </c>
      <c r="G157" s="48">
        <v>224150.61</v>
      </c>
      <c r="H157" s="13">
        <f t="shared" si="43"/>
        <v>7.706265728784191E-2</v>
      </c>
      <c r="I157" s="13">
        <f t="shared" si="44"/>
        <v>7.7767359419750933E-4</v>
      </c>
      <c r="J157" s="48">
        <f t="shared" si="42"/>
        <v>-1230189.3900000001</v>
      </c>
    </row>
    <row r="158" spans="1:10" ht="64.5" customHeight="1" x14ac:dyDescent="0.2">
      <c r="A158" s="57"/>
      <c r="B158" s="58"/>
      <c r="C158" s="59">
        <v>2009</v>
      </c>
      <c r="D158" s="61" t="s">
        <v>212</v>
      </c>
      <c r="E158" s="60">
        <v>100000</v>
      </c>
      <c r="F158" s="60">
        <v>90000</v>
      </c>
      <c r="G158" s="60">
        <v>8842.52</v>
      </c>
      <c r="H158" s="53">
        <f t="shared" si="43"/>
        <v>9.8250222222222225E-2</v>
      </c>
      <c r="I158" s="53">
        <f t="shared" si="44"/>
        <v>3.0678454589810666E-5</v>
      </c>
      <c r="J158" s="60">
        <f t="shared" si="42"/>
        <v>-36157.479999999996</v>
      </c>
    </row>
    <row r="159" spans="1:10" ht="65.25" customHeight="1" x14ac:dyDescent="0.2">
      <c r="A159" s="57"/>
      <c r="B159" s="58"/>
      <c r="C159" s="59">
        <v>2360</v>
      </c>
      <c r="D159" s="61" t="s">
        <v>213</v>
      </c>
      <c r="E159" s="60">
        <v>101000</v>
      </c>
      <c r="F159" s="60">
        <v>99000</v>
      </c>
      <c r="G159" s="60">
        <v>42900</v>
      </c>
      <c r="H159" s="53">
        <f t="shared" si="43"/>
        <v>0.43333333333333335</v>
      </c>
      <c r="I159" s="53">
        <f t="shared" si="44"/>
        <v>1.4883830648987817E-4</v>
      </c>
      <c r="J159" s="60">
        <f t="shared" si="42"/>
        <v>-6600</v>
      </c>
    </row>
    <row r="160" spans="1:10" ht="63.75" customHeight="1" x14ac:dyDescent="0.2">
      <c r="A160" s="57"/>
      <c r="B160" s="58"/>
      <c r="C160" s="59">
        <v>2919</v>
      </c>
      <c r="D160" s="61" t="s">
        <v>199</v>
      </c>
      <c r="E160" s="60">
        <v>0</v>
      </c>
      <c r="F160" s="60">
        <v>200</v>
      </c>
      <c r="G160" s="60">
        <v>194.11</v>
      </c>
      <c r="H160" s="53">
        <f t="shared" si="43"/>
        <v>0.97055000000000002</v>
      </c>
      <c r="I160" s="53">
        <f t="shared" si="44"/>
        <v>6.7344996906177748E-7</v>
      </c>
      <c r="J160" s="60">
        <f t="shared" si="42"/>
        <v>94.110000000000014</v>
      </c>
    </row>
    <row r="161" spans="1:10" x14ac:dyDescent="0.2">
      <c r="A161" s="57"/>
      <c r="B161" s="58"/>
      <c r="C161" s="62">
        <v>4017</v>
      </c>
      <c r="D161" s="61" t="s">
        <v>7</v>
      </c>
      <c r="E161" s="60">
        <v>162916</v>
      </c>
      <c r="F161" s="60">
        <v>162916</v>
      </c>
      <c r="G161" s="60">
        <v>0</v>
      </c>
      <c r="H161" s="53">
        <f t="shared" si="43"/>
        <v>0</v>
      </c>
      <c r="I161" s="53">
        <f t="shared" si="44"/>
        <v>0</v>
      </c>
      <c r="J161" s="60">
        <f t="shared" si="42"/>
        <v>-81458</v>
      </c>
    </row>
    <row r="162" spans="1:10" x14ac:dyDescent="0.2">
      <c r="A162" s="57"/>
      <c r="B162" s="58"/>
      <c r="C162" s="62">
        <v>4019</v>
      </c>
      <c r="D162" s="61" t="s">
        <v>7</v>
      </c>
      <c r="E162" s="60">
        <v>28750</v>
      </c>
      <c r="F162" s="60">
        <v>28750</v>
      </c>
      <c r="G162" s="60">
        <v>0</v>
      </c>
      <c r="H162" s="53">
        <f t="shared" si="43"/>
        <v>0</v>
      </c>
      <c r="I162" s="53">
        <f t="shared" si="44"/>
        <v>0</v>
      </c>
      <c r="J162" s="60">
        <f t="shared" si="42"/>
        <v>-14375</v>
      </c>
    </row>
    <row r="163" spans="1:10" x14ac:dyDescent="0.2">
      <c r="A163" s="57"/>
      <c r="B163" s="58"/>
      <c r="C163" s="62">
        <v>4110</v>
      </c>
      <c r="D163" s="61" t="s">
        <v>9</v>
      </c>
      <c r="E163" s="60">
        <v>500</v>
      </c>
      <c r="F163" s="60">
        <v>500</v>
      </c>
      <c r="G163" s="60">
        <v>0</v>
      </c>
      <c r="H163" s="53">
        <f t="shared" si="43"/>
        <v>0</v>
      </c>
      <c r="I163" s="53">
        <f t="shared" si="44"/>
        <v>0</v>
      </c>
      <c r="J163" s="60">
        <f t="shared" si="42"/>
        <v>-250</v>
      </c>
    </row>
    <row r="164" spans="1:10" x14ac:dyDescent="0.2">
      <c r="A164" s="57"/>
      <c r="B164" s="58"/>
      <c r="C164" s="62">
        <v>4117</v>
      </c>
      <c r="D164" s="61" t="s">
        <v>9</v>
      </c>
      <c r="E164" s="60">
        <v>21562</v>
      </c>
      <c r="F164" s="60">
        <v>21562</v>
      </c>
      <c r="G164" s="60">
        <v>0</v>
      </c>
      <c r="H164" s="53">
        <f t="shared" si="43"/>
        <v>0</v>
      </c>
      <c r="I164" s="53">
        <f t="shared" si="44"/>
        <v>0</v>
      </c>
      <c r="J164" s="60">
        <f t="shared" si="42"/>
        <v>-10781</v>
      </c>
    </row>
    <row r="165" spans="1:10" x14ac:dyDescent="0.2">
      <c r="A165" s="57"/>
      <c r="B165" s="58"/>
      <c r="C165" s="62">
        <v>4119</v>
      </c>
      <c r="D165" s="61" t="s">
        <v>9</v>
      </c>
      <c r="E165" s="60">
        <v>3805</v>
      </c>
      <c r="F165" s="60">
        <v>3805</v>
      </c>
      <c r="G165" s="60">
        <v>0</v>
      </c>
      <c r="H165" s="53">
        <f t="shared" si="43"/>
        <v>0</v>
      </c>
      <c r="I165" s="53">
        <f t="shared" si="44"/>
        <v>0</v>
      </c>
      <c r="J165" s="60">
        <f t="shared" si="42"/>
        <v>-1902.5</v>
      </c>
    </row>
    <row r="166" spans="1:10" x14ac:dyDescent="0.2">
      <c r="A166" s="57"/>
      <c r="B166" s="58"/>
      <c r="C166" s="62">
        <v>4120</v>
      </c>
      <c r="D166" s="61" t="s">
        <v>10</v>
      </c>
      <c r="E166" s="60">
        <v>500</v>
      </c>
      <c r="F166" s="60">
        <v>500</v>
      </c>
      <c r="G166" s="60">
        <v>0</v>
      </c>
      <c r="H166" s="53">
        <f t="shared" si="43"/>
        <v>0</v>
      </c>
      <c r="I166" s="53">
        <f t="shared" si="44"/>
        <v>0</v>
      </c>
      <c r="J166" s="60">
        <f t="shared" si="42"/>
        <v>-250</v>
      </c>
    </row>
    <row r="167" spans="1:10" x14ac:dyDescent="0.2">
      <c r="A167" s="57"/>
      <c r="B167" s="58"/>
      <c r="C167" s="62">
        <v>4127</v>
      </c>
      <c r="D167" s="61" t="s">
        <v>10</v>
      </c>
      <c r="E167" s="60">
        <v>4792</v>
      </c>
      <c r="F167" s="60">
        <v>4792</v>
      </c>
      <c r="G167" s="60">
        <v>0</v>
      </c>
      <c r="H167" s="53">
        <f t="shared" si="43"/>
        <v>0</v>
      </c>
      <c r="I167" s="53">
        <f t="shared" si="44"/>
        <v>0</v>
      </c>
      <c r="J167" s="60">
        <f t="shared" si="42"/>
        <v>-2396</v>
      </c>
    </row>
    <row r="168" spans="1:10" x14ac:dyDescent="0.2">
      <c r="A168" s="57"/>
      <c r="B168" s="58"/>
      <c r="C168" s="62">
        <v>4129</v>
      </c>
      <c r="D168" s="61" t="s">
        <v>10</v>
      </c>
      <c r="E168" s="60">
        <v>846</v>
      </c>
      <c r="F168" s="60">
        <v>846</v>
      </c>
      <c r="G168" s="60">
        <v>0</v>
      </c>
      <c r="H168" s="53">
        <f t="shared" si="43"/>
        <v>0</v>
      </c>
      <c r="I168" s="53">
        <f t="shared" si="44"/>
        <v>0</v>
      </c>
      <c r="J168" s="60">
        <f t="shared" si="42"/>
        <v>-423</v>
      </c>
    </row>
    <row r="169" spans="1:10" x14ac:dyDescent="0.2">
      <c r="A169" s="57"/>
      <c r="B169" s="58"/>
      <c r="C169" s="62">
        <v>4170</v>
      </c>
      <c r="D169" s="61" t="s">
        <v>12</v>
      </c>
      <c r="E169" s="60">
        <v>25000</v>
      </c>
      <c r="F169" s="60">
        <v>25000</v>
      </c>
      <c r="G169" s="60">
        <v>0</v>
      </c>
      <c r="H169" s="53">
        <f t="shared" si="43"/>
        <v>0</v>
      </c>
      <c r="I169" s="53">
        <f t="shared" si="44"/>
        <v>0</v>
      </c>
      <c r="J169" s="60">
        <f t="shared" si="42"/>
        <v>-12500</v>
      </c>
    </row>
    <row r="170" spans="1:10" x14ac:dyDescent="0.2">
      <c r="A170" s="57"/>
      <c r="B170" s="58"/>
      <c r="C170" s="62">
        <v>4210</v>
      </c>
      <c r="D170" s="61" t="s">
        <v>13</v>
      </c>
      <c r="E170" s="60">
        <v>31000</v>
      </c>
      <c r="F170" s="60">
        <v>31000</v>
      </c>
      <c r="G170" s="60">
        <v>5871.69</v>
      </c>
      <c r="H170" s="53">
        <f t="shared" si="43"/>
        <v>0.18940935483870966</v>
      </c>
      <c r="I170" s="53">
        <f t="shared" si="44"/>
        <v>2.0371384518264633E-5</v>
      </c>
      <c r="J170" s="60">
        <f t="shared" si="42"/>
        <v>-9628.3100000000013</v>
      </c>
    </row>
    <row r="171" spans="1:10" x14ac:dyDescent="0.2">
      <c r="A171" s="57"/>
      <c r="B171" s="58"/>
      <c r="C171" s="62">
        <v>4217</v>
      </c>
      <c r="D171" s="61" t="s">
        <v>13</v>
      </c>
      <c r="E171" s="60">
        <v>2396</v>
      </c>
      <c r="F171" s="60">
        <v>2396</v>
      </c>
      <c r="G171" s="60">
        <v>0</v>
      </c>
      <c r="H171" s="53">
        <f t="shared" si="43"/>
        <v>0</v>
      </c>
      <c r="I171" s="53">
        <f t="shared" si="44"/>
        <v>0</v>
      </c>
      <c r="J171" s="60">
        <f t="shared" si="42"/>
        <v>-1198</v>
      </c>
    </row>
    <row r="172" spans="1:10" x14ac:dyDescent="0.2">
      <c r="A172" s="57"/>
      <c r="B172" s="58"/>
      <c r="C172" s="62">
        <v>4219</v>
      </c>
      <c r="D172" s="61" t="s">
        <v>13</v>
      </c>
      <c r="E172" s="60">
        <v>423</v>
      </c>
      <c r="F172" s="60">
        <v>423</v>
      </c>
      <c r="G172" s="60">
        <v>0</v>
      </c>
      <c r="H172" s="53">
        <f t="shared" si="43"/>
        <v>0</v>
      </c>
      <c r="I172" s="53">
        <f t="shared" si="44"/>
        <v>0</v>
      </c>
      <c r="J172" s="60">
        <f t="shared" si="42"/>
        <v>-211.5</v>
      </c>
    </row>
    <row r="173" spans="1:10" ht="16.5" customHeight="1" x14ac:dyDescent="0.2">
      <c r="A173" s="57"/>
      <c r="B173" s="58"/>
      <c r="C173" s="62">
        <v>4300</v>
      </c>
      <c r="D173" s="61" t="s">
        <v>4</v>
      </c>
      <c r="E173" s="60">
        <v>393940</v>
      </c>
      <c r="F173" s="60">
        <v>395518</v>
      </c>
      <c r="G173" s="60">
        <v>164709.13</v>
      </c>
      <c r="H173" s="53">
        <f t="shared" si="43"/>
        <v>0.41643902426691076</v>
      </c>
      <c r="I173" s="53">
        <f t="shared" si="44"/>
        <v>5.7144587348767332E-4</v>
      </c>
      <c r="J173" s="60">
        <f t="shared" si="42"/>
        <v>-33049.869999999995</v>
      </c>
    </row>
    <row r="174" spans="1:10" ht="14.25" customHeight="1" x14ac:dyDescent="0.2">
      <c r="A174" s="57"/>
      <c r="B174" s="58"/>
      <c r="C174" s="62">
        <v>4307</v>
      </c>
      <c r="D174" s="61" t="s">
        <v>4</v>
      </c>
      <c r="E174" s="60">
        <v>0</v>
      </c>
      <c r="F174" s="60">
        <v>1973000</v>
      </c>
      <c r="G174" s="60">
        <v>0</v>
      </c>
      <c r="H174" s="53">
        <f t="shared" si="43"/>
        <v>0</v>
      </c>
      <c r="I174" s="53">
        <f t="shared" si="44"/>
        <v>0</v>
      </c>
      <c r="J174" s="60">
        <f t="shared" si="42"/>
        <v>-986500</v>
      </c>
    </row>
    <row r="175" spans="1:10" ht="14.25" customHeight="1" x14ac:dyDescent="0.2">
      <c r="A175" s="57"/>
      <c r="B175" s="58"/>
      <c r="C175" s="62">
        <v>4380</v>
      </c>
      <c r="D175" s="61" t="s">
        <v>19</v>
      </c>
      <c r="E175" s="60">
        <v>10000</v>
      </c>
      <c r="F175" s="60">
        <v>10000</v>
      </c>
      <c r="G175" s="60">
        <v>1592.16</v>
      </c>
      <c r="H175" s="53">
        <f t="shared" si="43"/>
        <v>0.159216</v>
      </c>
      <c r="I175" s="53">
        <f t="shared" si="44"/>
        <v>5.5238787426788909E-6</v>
      </c>
      <c r="J175" s="60">
        <f t="shared" si="42"/>
        <v>-3407.84</v>
      </c>
    </row>
    <row r="176" spans="1:10" ht="15.75" customHeight="1" x14ac:dyDescent="0.2">
      <c r="A176" s="57"/>
      <c r="B176" s="58"/>
      <c r="C176" s="59">
        <v>4397</v>
      </c>
      <c r="D176" s="94" t="s">
        <v>44</v>
      </c>
      <c r="E176" s="60">
        <v>47917</v>
      </c>
      <c r="F176" s="60">
        <v>47917</v>
      </c>
      <c r="G176" s="60">
        <v>0</v>
      </c>
      <c r="H176" s="53">
        <f t="shared" si="43"/>
        <v>0</v>
      </c>
      <c r="I176" s="53">
        <f t="shared" si="44"/>
        <v>0</v>
      </c>
      <c r="J176" s="60">
        <f t="shared" si="42"/>
        <v>-23958.5</v>
      </c>
    </row>
    <row r="177" spans="1:10" x14ac:dyDescent="0.2">
      <c r="A177" s="57"/>
      <c r="B177" s="58"/>
      <c r="C177" s="59">
        <v>4399</v>
      </c>
      <c r="D177" s="94"/>
      <c r="E177" s="60">
        <v>8455</v>
      </c>
      <c r="F177" s="60">
        <v>8455</v>
      </c>
      <c r="G177" s="60">
        <v>0</v>
      </c>
      <c r="H177" s="53">
        <f t="shared" si="43"/>
        <v>0</v>
      </c>
      <c r="I177" s="53">
        <f t="shared" si="44"/>
        <v>0</v>
      </c>
      <c r="J177" s="60">
        <f t="shared" si="42"/>
        <v>-4227.5</v>
      </c>
    </row>
    <row r="178" spans="1:10" ht="63.75" x14ac:dyDescent="0.2">
      <c r="A178" s="57"/>
      <c r="B178" s="58"/>
      <c r="C178" s="59">
        <v>4569</v>
      </c>
      <c r="D178" s="61" t="s">
        <v>209</v>
      </c>
      <c r="E178" s="60">
        <v>0</v>
      </c>
      <c r="F178" s="60">
        <v>100</v>
      </c>
      <c r="G178" s="60">
        <v>41</v>
      </c>
      <c r="H178" s="53">
        <f t="shared" si="43"/>
        <v>0.41</v>
      </c>
      <c r="I178" s="53">
        <f t="shared" si="44"/>
        <v>1.4224640014184161E-7</v>
      </c>
      <c r="J178" s="60">
        <f t="shared" si="42"/>
        <v>-9</v>
      </c>
    </row>
    <row r="179" spans="1:10" x14ac:dyDescent="0.2">
      <c r="A179" s="57"/>
      <c r="B179" s="58"/>
      <c r="C179" s="59">
        <v>4950</v>
      </c>
      <c r="D179" s="61" t="s">
        <v>45</v>
      </c>
      <c r="E179" s="60">
        <v>2000</v>
      </c>
      <c r="F179" s="60">
        <v>2000</v>
      </c>
      <c r="G179" s="60">
        <v>0</v>
      </c>
      <c r="H179" s="53">
        <f t="shared" si="43"/>
        <v>0</v>
      </c>
      <c r="I179" s="53">
        <f t="shared" si="44"/>
        <v>0</v>
      </c>
      <c r="J179" s="60">
        <f t="shared" si="42"/>
        <v>-1000</v>
      </c>
    </row>
    <row r="180" spans="1:10" s="19" customFormat="1" ht="15.75" customHeight="1" x14ac:dyDescent="0.2">
      <c r="A180" s="45"/>
      <c r="B180" s="46"/>
      <c r="C180" s="47"/>
      <c r="D180" s="70" t="s">
        <v>29</v>
      </c>
      <c r="E180" s="48">
        <v>2000000</v>
      </c>
      <c r="F180" s="48">
        <v>6496504</v>
      </c>
      <c r="G180" s="48">
        <v>4995551.1100000003</v>
      </c>
      <c r="H180" s="13">
        <f t="shared" si="43"/>
        <v>0.76895990674368864</v>
      </c>
      <c r="I180" s="13">
        <f t="shared" si="44"/>
        <v>1.7331686881026365E-2</v>
      </c>
      <c r="J180" s="48">
        <f t="shared" si="42"/>
        <v>1747299.1100000003</v>
      </c>
    </row>
    <row r="181" spans="1:10" ht="67.5" customHeight="1" x14ac:dyDescent="0.2">
      <c r="A181" s="57"/>
      <c r="B181" s="58"/>
      <c r="C181" s="59">
        <v>6209</v>
      </c>
      <c r="D181" s="61" t="s">
        <v>210</v>
      </c>
      <c r="E181" s="60">
        <v>2000000</v>
      </c>
      <c r="F181" s="60">
        <v>6000000</v>
      </c>
      <c r="G181" s="60">
        <v>4527859.17</v>
      </c>
      <c r="H181" s="53">
        <f t="shared" si="43"/>
        <v>0.75464319499999999</v>
      </c>
      <c r="I181" s="53">
        <f t="shared" si="44"/>
        <v>1.5709065055651873E-2</v>
      </c>
      <c r="J181" s="60">
        <f t="shared" si="42"/>
        <v>1527859.17</v>
      </c>
    </row>
    <row r="182" spans="1:10" ht="40.5" customHeight="1" x14ac:dyDescent="0.2">
      <c r="A182" s="57"/>
      <c r="B182" s="58"/>
      <c r="C182" s="59">
        <v>6668</v>
      </c>
      <c r="D182" s="94" t="s">
        <v>211</v>
      </c>
      <c r="E182" s="60">
        <v>0</v>
      </c>
      <c r="F182" s="60">
        <v>388764</v>
      </c>
      <c r="G182" s="60">
        <v>388762.92</v>
      </c>
      <c r="H182" s="53">
        <f t="shared" si="43"/>
        <v>0.99999722196499674</v>
      </c>
      <c r="I182" s="53">
        <f t="shared" si="44"/>
        <v>1.3487835580153842E-3</v>
      </c>
      <c r="J182" s="60">
        <f t="shared" si="42"/>
        <v>194380.91999999998</v>
      </c>
    </row>
    <row r="183" spans="1:10" ht="40.5" customHeight="1" x14ac:dyDescent="0.2">
      <c r="A183" s="57"/>
      <c r="B183" s="58"/>
      <c r="C183" s="59">
        <v>6669</v>
      </c>
      <c r="D183" s="94"/>
      <c r="E183" s="60">
        <v>0</v>
      </c>
      <c r="F183" s="60">
        <v>107740</v>
      </c>
      <c r="G183" s="60">
        <v>78929.02</v>
      </c>
      <c r="H183" s="53">
        <f t="shared" si="43"/>
        <v>0.73258789678856506</v>
      </c>
      <c r="I183" s="53">
        <f t="shared" si="44"/>
        <v>2.7383826735910777E-4</v>
      </c>
      <c r="J183" s="60">
        <f t="shared" si="42"/>
        <v>25059.020000000004</v>
      </c>
    </row>
    <row r="184" spans="1:10" s="14" customFormat="1" ht="27.75" customHeight="1" x14ac:dyDescent="0.2">
      <c r="A184" s="54"/>
      <c r="B184" s="39" t="s">
        <v>214</v>
      </c>
      <c r="C184" s="55"/>
      <c r="D184" s="63" t="s">
        <v>46</v>
      </c>
      <c r="E184" s="56">
        <v>17785124</v>
      </c>
      <c r="F184" s="42">
        <v>17996621</v>
      </c>
      <c r="G184" s="42">
        <v>4888748.3600000003</v>
      </c>
      <c r="H184" s="44">
        <f t="shared" si="43"/>
        <v>0.27164812550089268</v>
      </c>
      <c r="I184" s="44">
        <f t="shared" si="44"/>
        <v>1.6961142814861756E-2</v>
      </c>
      <c r="J184" s="42">
        <f t="shared" si="42"/>
        <v>-4109562.1399999997</v>
      </c>
    </row>
    <row r="185" spans="1:10" s="19" customFormat="1" x14ac:dyDescent="0.2">
      <c r="A185" s="45"/>
      <c r="B185" s="46"/>
      <c r="C185" s="47"/>
      <c r="D185" s="70" t="s">
        <v>3</v>
      </c>
      <c r="E185" s="48">
        <v>17785124</v>
      </c>
      <c r="F185" s="48">
        <v>17996621</v>
      </c>
      <c r="G185" s="48">
        <v>4888748.3600000003</v>
      </c>
      <c r="H185" s="13">
        <f t="shared" ref="H185:H206" si="45">+G185/F185</f>
        <v>0.27164812550089268</v>
      </c>
      <c r="I185" s="13">
        <f t="shared" ref="I185:I206" si="46">+G185/$G$8</f>
        <v>1.6961142814861756E-2</v>
      </c>
      <c r="J185" s="48">
        <f t="shared" si="42"/>
        <v>-4109562.1399999997</v>
      </c>
    </row>
    <row r="186" spans="1:10" ht="65.25" customHeight="1" x14ac:dyDescent="0.2">
      <c r="A186" s="57"/>
      <c r="B186" s="58"/>
      <c r="C186" s="62">
        <v>2009</v>
      </c>
      <c r="D186" s="61" t="s">
        <v>212</v>
      </c>
      <c r="E186" s="60">
        <v>15652574</v>
      </c>
      <c r="F186" s="60">
        <v>15791922</v>
      </c>
      <c r="G186" s="60">
        <v>3983694.62</v>
      </c>
      <c r="H186" s="53">
        <f t="shared" si="45"/>
        <v>0.25226154359171732</v>
      </c>
      <c r="I186" s="53">
        <f t="shared" si="46"/>
        <v>1.3821127291693212E-2</v>
      </c>
      <c r="J186" s="60">
        <f t="shared" si="42"/>
        <v>-3912266.38</v>
      </c>
    </row>
    <row r="187" spans="1:10" x14ac:dyDescent="0.2">
      <c r="A187" s="57"/>
      <c r="B187" s="58"/>
      <c r="C187" s="62">
        <v>3257</v>
      </c>
      <c r="D187" s="61" t="s">
        <v>47</v>
      </c>
      <c r="E187" s="60">
        <v>988126</v>
      </c>
      <c r="F187" s="60">
        <v>988126</v>
      </c>
      <c r="G187" s="60">
        <v>541875</v>
      </c>
      <c r="H187" s="53">
        <f t="shared" si="45"/>
        <v>0.54838654179730117</v>
      </c>
      <c r="I187" s="53">
        <f t="shared" si="46"/>
        <v>1.879994343338059E-3</v>
      </c>
      <c r="J187" s="60">
        <f t="shared" si="42"/>
        <v>47812</v>
      </c>
    </row>
    <row r="188" spans="1:10" x14ac:dyDescent="0.2">
      <c r="A188" s="57"/>
      <c r="B188" s="58"/>
      <c r="C188" s="62">
        <v>3259</v>
      </c>
      <c r="D188" s="61" t="s">
        <v>47</v>
      </c>
      <c r="E188" s="60">
        <v>174374</v>
      </c>
      <c r="F188" s="60">
        <v>174374</v>
      </c>
      <c r="G188" s="60">
        <v>95625</v>
      </c>
      <c r="H188" s="53">
        <f t="shared" si="45"/>
        <v>0.54839024166446837</v>
      </c>
      <c r="I188" s="53">
        <f t="shared" si="46"/>
        <v>3.3176370764789276E-4</v>
      </c>
      <c r="J188" s="60">
        <f t="shared" si="42"/>
        <v>8438</v>
      </c>
    </row>
    <row r="189" spans="1:10" x14ac:dyDescent="0.2">
      <c r="A189" s="57"/>
      <c r="B189" s="58"/>
      <c r="C189" s="62">
        <v>4017</v>
      </c>
      <c r="D189" s="61" t="s">
        <v>7</v>
      </c>
      <c r="E189" s="60">
        <v>184250</v>
      </c>
      <c r="F189" s="60">
        <v>225153</v>
      </c>
      <c r="G189" s="60">
        <v>78710.399999999994</v>
      </c>
      <c r="H189" s="53">
        <f t="shared" si="45"/>
        <v>0.34958628132869646</v>
      </c>
      <c r="I189" s="53">
        <f t="shared" si="46"/>
        <v>2.7307978179815629E-4</v>
      </c>
      <c r="J189" s="60">
        <f t="shared" si="42"/>
        <v>-33866.100000000006</v>
      </c>
    </row>
    <row r="190" spans="1:10" x14ac:dyDescent="0.2">
      <c r="A190" s="57"/>
      <c r="B190" s="58"/>
      <c r="C190" s="62">
        <v>4019</v>
      </c>
      <c r="D190" s="61" t="s">
        <v>7</v>
      </c>
      <c r="E190" s="60">
        <v>32514</v>
      </c>
      <c r="F190" s="60">
        <v>39734</v>
      </c>
      <c r="G190" s="60">
        <v>13890.05</v>
      </c>
      <c r="H190" s="53">
        <f t="shared" si="45"/>
        <v>0.3495759299340615</v>
      </c>
      <c r="I190" s="53">
        <f t="shared" si="46"/>
        <v>4.8190478299760656E-5</v>
      </c>
      <c r="J190" s="60">
        <f t="shared" si="42"/>
        <v>-5976.9500000000007</v>
      </c>
    </row>
    <row r="191" spans="1:10" x14ac:dyDescent="0.2">
      <c r="A191" s="57"/>
      <c r="B191" s="58"/>
      <c r="C191" s="62">
        <v>4047</v>
      </c>
      <c r="D191" s="61" t="s">
        <v>8</v>
      </c>
      <c r="E191" s="60">
        <v>15354</v>
      </c>
      <c r="F191" s="60">
        <v>15354</v>
      </c>
      <c r="G191" s="60">
        <v>9015.77</v>
      </c>
      <c r="H191" s="53">
        <f t="shared" si="45"/>
        <v>0.58719356519473753</v>
      </c>
      <c r="I191" s="53">
        <f t="shared" si="46"/>
        <v>3.1279532366019788E-5</v>
      </c>
      <c r="J191" s="60">
        <f t="shared" si="42"/>
        <v>1338.7700000000004</v>
      </c>
    </row>
    <row r="192" spans="1:10" x14ac:dyDescent="0.2">
      <c r="A192" s="57"/>
      <c r="B192" s="58"/>
      <c r="C192" s="62">
        <v>4049</v>
      </c>
      <c r="D192" s="61" t="s">
        <v>8</v>
      </c>
      <c r="E192" s="60">
        <v>2710</v>
      </c>
      <c r="F192" s="60">
        <v>2710</v>
      </c>
      <c r="G192" s="60">
        <v>1591.02</v>
      </c>
      <c r="H192" s="53">
        <f t="shared" si="45"/>
        <v>0.58709225092250927</v>
      </c>
      <c r="I192" s="53">
        <f t="shared" si="46"/>
        <v>5.5199235988700694E-6</v>
      </c>
      <c r="J192" s="60">
        <f t="shared" si="42"/>
        <v>236.01999999999998</v>
      </c>
    </row>
    <row r="193" spans="1:10" x14ac:dyDescent="0.2">
      <c r="A193" s="57"/>
      <c r="B193" s="58"/>
      <c r="C193" s="62">
        <v>4117</v>
      </c>
      <c r="D193" s="61" t="s">
        <v>9</v>
      </c>
      <c r="E193" s="60">
        <v>30319</v>
      </c>
      <c r="F193" s="60">
        <v>48434</v>
      </c>
      <c r="G193" s="60">
        <v>15695.73</v>
      </c>
      <c r="H193" s="53">
        <f t="shared" si="45"/>
        <v>0.32406429367799477</v>
      </c>
      <c r="I193" s="53">
        <f t="shared" si="46"/>
        <v>5.4455148538983108E-5</v>
      </c>
      <c r="J193" s="60">
        <f t="shared" si="42"/>
        <v>-8521.27</v>
      </c>
    </row>
    <row r="194" spans="1:10" x14ac:dyDescent="0.2">
      <c r="A194" s="57"/>
      <c r="B194" s="58"/>
      <c r="C194" s="62">
        <v>4119</v>
      </c>
      <c r="D194" s="61" t="s">
        <v>9</v>
      </c>
      <c r="E194" s="60">
        <v>5350</v>
      </c>
      <c r="F194" s="60">
        <v>8548</v>
      </c>
      <c r="G194" s="60">
        <v>2769.82</v>
      </c>
      <c r="H194" s="53">
        <f t="shared" si="45"/>
        <v>0.32403135236312591</v>
      </c>
      <c r="I194" s="53">
        <f t="shared" si="46"/>
        <v>9.6096810741677009E-6</v>
      </c>
      <c r="J194" s="60">
        <f t="shared" si="42"/>
        <v>-1504.1799999999998</v>
      </c>
    </row>
    <row r="195" spans="1:10" x14ac:dyDescent="0.2">
      <c r="A195" s="57"/>
      <c r="B195" s="58"/>
      <c r="C195" s="62">
        <v>4127</v>
      </c>
      <c r="D195" s="61" t="s">
        <v>10</v>
      </c>
      <c r="E195" s="60">
        <v>4891</v>
      </c>
      <c r="F195" s="60">
        <v>6600</v>
      </c>
      <c r="G195" s="60">
        <v>1479.22</v>
      </c>
      <c r="H195" s="53">
        <f t="shared" si="45"/>
        <v>0.22412424242424242</v>
      </c>
      <c r="I195" s="53">
        <f t="shared" si="46"/>
        <v>5.1320419516540233E-6</v>
      </c>
      <c r="J195" s="60">
        <f t="shared" si="42"/>
        <v>-1820.78</v>
      </c>
    </row>
    <row r="196" spans="1:10" x14ac:dyDescent="0.2">
      <c r="A196" s="57"/>
      <c r="B196" s="58"/>
      <c r="C196" s="62">
        <v>4129</v>
      </c>
      <c r="D196" s="61" t="s">
        <v>10</v>
      </c>
      <c r="E196" s="60">
        <v>862</v>
      </c>
      <c r="F196" s="60">
        <v>1164</v>
      </c>
      <c r="G196" s="60">
        <v>261</v>
      </c>
      <c r="H196" s="53">
        <f t="shared" si="45"/>
        <v>0.22422680412371135</v>
      </c>
      <c r="I196" s="53">
        <f t="shared" si="46"/>
        <v>9.0551976675660146E-7</v>
      </c>
      <c r="J196" s="60">
        <f t="shared" si="42"/>
        <v>-321</v>
      </c>
    </row>
    <row r="197" spans="1:10" x14ac:dyDescent="0.2">
      <c r="A197" s="57"/>
      <c r="B197" s="58"/>
      <c r="C197" s="62">
        <v>4177</v>
      </c>
      <c r="D197" s="61" t="s">
        <v>12</v>
      </c>
      <c r="E197" s="60">
        <v>513400</v>
      </c>
      <c r="F197" s="60">
        <v>503096</v>
      </c>
      <c r="G197" s="60">
        <v>115033.05</v>
      </c>
      <c r="H197" s="53">
        <f t="shared" si="45"/>
        <v>0.22865029735875458</v>
      </c>
      <c r="I197" s="53">
        <f t="shared" si="46"/>
        <v>3.9909846975210908E-4</v>
      </c>
      <c r="J197" s="60">
        <f t="shared" si="42"/>
        <v>-136514.95000000001</v>
      </c>
    </row>
    <row r="198" spans="1:10" x14ac:dyDescent="0.2">
      <c r="A198" s="57"/>
      <c r="B198" s="58"/>
      <c r="C198" s="62">
        <v>4179</v>
      </c>
      <c r="D198" s="61" t="s">
        <v>12</v>
      </c>
      <c r="E198" s="60">
        <v>90600</v>
      </c>
      <c r="F198" s="60">
        <v>88782</v>
      </c>
      <c r="G198" s="60">
        <v>20299.95</v>
      </c>
      <c r="H198" s="53">
        <f t="shared" si="45"/>
        <v>0.22864938838953844</v>
      </c>
      <c r="I198" s="53">
        <f t="shared" si="46"/>
        <v>7.0429141720960433E-5</v>
      </c>
      <c r="J198" s="60">
        <f t="shared" si="42"/>
        <v>-24091.05</v>
      </c>
    </row>
    <row r="199" spans="1:10" x14ac:dyDescent="0.2">
      <c r="A199" s="57"/>
      <c r="B199" s="58"/>
      <c r="C199" s="62">
        <v>4217</v>
      </c>
      <c r="D199" s="61" t="s">
        <v>13</v>
      </c>
      <c r="E199" s="60">
        <v>6816</v>
      </c>
      <c r="F199" s="60">
        <v>8112</v>
      </c>
      <c r="G199" s="60">
        <v>2898.59</v>
      </c>
      <c r="H199" s="53">
        <f t="shared" si="45"/>
        <v>0.35732125246548324</v>
      </c>
      <c r="I199" s="53">
        <f t="shared" si="46"/>
        <v>1.0056438853344894E-5</v>
      </c>
      <c r="J199" s="60">
        <f t="shared" si="42"/>
        <v>-1157.4099999999999</v>
      </c>
    </row>
    <row r="200" spans="1:10" x14ac:dyDescent="0.2">
      <c r="A200" s="57"/>
      <c r="B200" s="58"/>
      <c r="C200" s="62">
        <v>4219</v>
      </c>
      <c r="D200" s="61" t="s">
        <v>13</v>
      </c>
      <c r="E200" s="60">
        <v>1204</v>
      </c>
      <c r="F200" s="60">
        <v>1430</v>
      </c>
      <c r="G200" s="60">
        <v>511.51</v>
      </c>
      <c r="H200" s="53">
        <f t="shared" si="45"/>
        <v>0.35769930069930067</v>
      </c>
      <c r="I200" s="53">
        <f t="shared" si="46"/>
        <v>1.7746452716232535E-6</v>
      </c>
      <c r="J200" s="60">
        <f t="shared" si="42"/>
        <v>-203.49</v>
      </c>
    </row>
    <row r="201" spans="1:10" x14ac:dyDescent="0.2">
      <c r="A201" s="57"/>
      <c r="B201" s="58"/>
      <c r="C201" s="62">
        <v>4307</v>
      </c>
      <c r="D201" s="61" t="s">
        <v>4</v>
      </c>
      <c r="E201" s="60">
        <v>67490</v>
      </c>
      <c r="F201" s="60">
        <v>76939</v>
      </c>
      <c r="G201" s="60">
        <v>4352.66</v>
      </c>
      <c r="H201" s="53">
        <f t="shared" si="45"/>
        <v>5.6572869416030881E-2</v>
      </c>
      <c r="I201" s="53">
        <f t="shared" si="46"/>
        <v>1.5101224781497274E-5</v>
      </c>
      <c r="J201" s="60">
        <f t="shared" si="42"/>
        <v>-34116.839999999997</v>
      </c>
    </row>
    <row r="202" spans="1:10" x14ac:dyDescent="0.2">
      <c r="A202" s="57"/>
      <c r="B202" s="58"/>
      <c r="C202" s="62">
        <v>4309</v>
      </c>
      <c r="D202" s="61" t="s">
        <v>4</v>
      </c>
      <c r="E202" s="60">
        <v>11910</v>
      </c>
      <c r="F202" s="60">
        <v>13576</v>
      </c>
      <c r="G202" s="60">
        <v>768.19</v>
      </c>
      <c r="H202" s="53">
        <f t="shared" si="45"/>
        <v>5.6584413671184448E-2</v>
      </c>
      <c r="I202" s="53">
        <f t="shared" si="46"/>
        <v>2.6651771249990562E-6</v>
      </c>
      <c r="J202" s="60">
        <f t="shared" si="42"/>
        <v>-6019.8099999999995</v>
      </c>
    </row>
    <row r="203" spans="1:10" ht="18.75" customHeight="1" x14ac:dyDescent="0.2">
      <c r="A203" s="57"/>
      <c r="B203" s="58"/>
      <c r="C203" s="62">
        <v>4367</v>
      </c>
      <c r="D203" s="94" t="s">
        <v>194</v>
      </c>
      <c r="E203" s="60">
        <v>662</v>
      </c>
      <c r="F203" s="60">
        <v>821</v>
      </c>
      <c r="G203" s="60">
        <v>235.26</v>
      </c>
      <c r="H203" s="53">
        <f t="shared" si="45"/>
        <v>0.28655298416565161</v>
      </c>
      <c r="I203" s="53">
        <f t="shared" si="46"/>
        <v>8.1621678286267448E-7</v>
      </c>
      <c r="J203" s="60">
        <f t="shared" si="42"/>
        <v>-175.24</v>
      </c>
    </row>
    <row r="204" spans="1:10" ht="23.25" customHeight="1" x14ac:dyDescent="0.2">
      <c r="A204" s="57"/>
      <c r="B204" s="58"/>
      <c r="C204" s="62">
        <v>4369</v>
      </c>
      <c r="D204" s="94"/>
      <c r="E204" s="60">
        <v>118</v>
      </c>
      <c r="F204" s="60">
        <v>146</v>
      </c>
      <c r="G204" s="60">
        <v>41.52</v>
      </c>
      <c r="H204" s="53">
        <f t="shared" si="45"/>
        <v>0.28438356164383566</v>
      </c>
      <c r="I204" s="53">
        <f t="shared" si="46"/>
        <v>1.4405050082656742E-7</v>
      </c>
      <c r="J204" s="60">
        <f t="shared" si="42"/>
        <v>-31.479999999999997</v>
      </c>
    </row>
    <row r="205" spans="1:10" x14ac:dyDescent="0.2">
      <c r="A205" s="57"/>
      <c r="B205" s="58"/>
      <c r="C205" s="62">
        <v>4417</v>
      </c>
      <c r="D205" s="61" t="s">
        <v>21</v>
      </c>
      <c r="E205" s="60">
        <v>1360</v>
      </c>
      <c r="F205" s="60">
        <v>1360</v>
      </c>
      <c r="G205" s="60">
        <v>0</v>
      </c>
      <c r="H205" s="53">
        <f t="shared" si="45"/>
        <v>0</v>
      </c>
      <c r="I205" s="53">
        <f t="shared" si="46"/>
        <v>0</v>
      </c>
      <c r="J205" s="60">
        <f t="shared" si="42"/>
        <v>-680</v>
      </c>
    </row>
    <row r="206" spans="1:10" x14ac:dyDescent="0.2">
      <c r="A206" s="57"/>
      <c r="B206" s="58"/>
      <c r="C206" s="62">
        <v>4419</v>
      </c>
      <c r="D206" s="61" t="s">
        <v>21</v>
      </c>
      <c r="E206" s="60">
        <v>240</v>
      </c>
      <c r="F206" s="60">
        <v>240</v>
      </c>
      <c r="G206" s="60">
        <v>0</v>
      </c>
      <c r="H206" s="53">
        <f t="shared" si="45"/>
        <v>0</v>
      </c>
      <c r="I206" s="53">
        <f t="shared" si="46"/>
        <v>0</v>
      </c>
      <c r="J206" s="60">
        <f t="shared" si="42"/>
        <v>-120</v>
      </c>
    </row>
    <row r="207" spans="1:10" s="15" customFormat="1" ht="33.75" customHeight="1" x14ac:dyDescent="0.2">
      <c r="A207" s="37" t="s">
        <v>48</v>
      </c>
      <c r="B207" s="93" t="s">
        <v>215</v>
      </c>
      <c r="C207" s="93"/>
      <c r="D207" s="93"/>
      <c r="E207" s="38">
        <v>35000</v>
      </c>
      <c r="F207" s="30">
        <v>236755</v>
      </c>
      <c r="G207" s="30">
        <v>212844.6</v>
      </c>
      <c r="H207" s="29">
        <f t="shared" ref="H207:H213" si="47">+G207/F207</f>
        <v>0.89900783510379934</v>
      </c>
      <c r="I207" s="29">
        <f>+G207/$G$8</f>
        <v>7.3844824730805419E-4</v>
      </c>
      <c r="J207" s="30">
        <f t="shared" si="42"/>
        <v>94467.1</v>
      </c>
    </row>
    <row r="208" spans="1:10" s="14" customFormat="1" ht="19.5" customHeight="1" x14ac:dyDescent="0.2">
      <c r="A208" s="54"/>
      <c r="B208" s="39" t="s">
        <v>216</v>
      </c>
      <c r="C208" s="55"/>
      <c r="D208" s="63" t="s">
        <v>38</v>
      </c>
      <c r="E208" s="56">
        <v>35000</v>
      </c>
      <c r="F208" s="42">
        <v>236755</v>
      </c>
      <c r="G208" s="42">
        <v>212844.6</v>
      </c>
      <c r="H208" s="44">
        <f t="shared" si="47"/>
        <v>0.89900783510379934</v>
      </c>
      <c r="I208" s="44">
        <f t="shared" ref="I208:I213" si="48">+G208/$G$8</f>
        <v>7.3844824730805419E-4</v>
      </c>
      <c r="J208" s="42">
        <f t="shared" si="42"/>
        <v>94467.1</v>
      </c>
    </row>
    <row r="209" spans="1:10" s="19" customFormat="1" x14ac:dyDescent="0.2">
      <c r="A209" s="45"/>
      <c r="B209" s="46"/>
      <c r="C209" s="47"/>
      <c r="D209" s="70" t="s">
        <v>3</v>
      </c>
      <c r="E209" s="48">
        <v>35000</v>
      </c>
      <c r="F209" s="48">
        <v>25000</v>
      </c>
      <c r="G209" s="48">
        <v>1090.2</v>
      </c>
      <c r="H209" s="13">
        <f t="shared" si="47"/>
        <v>4.3608000000000001E-2</v>
      </c>
      <c r="I209" s="13">
        <f t="shared" si="48"/>
        <v>3.7823664740155055E-6</v>
      </c>
      <c r="J209" s="48">
        <f t="shared" si="42"/>
        <v>-11409.8</v>
      </c>
    </row>
    <row r="210" spans="1:10" x14ac:dyDescent="0.2">
      <c r="A210" s="57"/>
      <c r="B210" s="58"/>
      <c r="C210" s="59">
        <v>4170</v>
      </c>
      <c r="D210" s="61" t="s">
        <v>12</v>
      </c>
      <c r="E210" s="60">
        <v>0</v>
      </c>
      <c r="F210" s="60">
        <v>615</v>
      </c>
      <c r="G210" s="60">
        <v>615</v>
      </c>
      <c r="H210" s="53">
        <f t="shared" si="47"/>
        <v>1</v>
      </c>
      <c r="I210" s="53">
        <f t="shared" si="48"/>
        <v>2.1336960021276243E-6</v>
      </c>
      <c r="J210" s="60">
        <f t="shared" si="42"/>
        <v>307.5</v>
      </c>
    </row>
    <row r="211" spans="1:10" x14ac:dyDescent="0.2">
      <c r="A211" s="57"/>
      <c r="B211" s="58"/>
      <c r="C211" s="59">
        <v>4300</v>
      </c>
      <c r="D211" s="61" t="s">
        <v>4</v>
      </c>
      <c r="E211" s="60">
        <v>35000</v>
      </c>
      <c r="F211" s="60">
        <v>24385</v>
      </c>
      <c r="G211" s="60">
        <v>475.2</v>
      </c>
      <c r="H211" s="53">
        <f t="shared" si="47"/>
        <v>1.9487389788804592E-2</v>
      </c>
      <c r="I211" s="53">
        <f t="shared" si="48"/>
        <v>1.6486704718878812E-6</v>
      </c>
      <c r="J211" s="60">
        <f t="shared" si="42"/>
        <v>-11717.3</v>
      </c>
    </row>
    <row r="212" spans="1:10" s="19" customFormat="1" x14ac:dyDescent="0.2">
      <c r="A212" s="45"/>
      <c r="B212" s="46"/>
      <c r="C212" s="47"/>
      <c r="D212" s="70" t="s">
        <v>29</v>
      </c>
      <c r="E212" s="48">
        <v>0</v>
      </c>
      <c r="F212" s="48">
        <v>211755</v>
      </c>
      <c r="G212" s="48">
        <v>211754.4</v>
      </c>
      <c r="H212" s="13">
        <f t="shared" si="47"/>
        <v>0.9999971665367996</v>
      </c>
      <c r="I212" s="13">
        <f t="shared" si="48"/>
        <v>7.3466588083403864E-4</v>
      </c>
      <c r="J212" s="48">
        <f t="shared" si="42"/>
        <v>105876.9</v>
      </c>
    </row>
    <row r="213" spans="1:10" ht="63.75" x14ac:dyDescent="0.2">
      <c r="A213" s="57"/>
      <c r="B213" s="58"/>
      <c r="C213" s="65">
        <v>6209</v>
      </c>
      <c r="D213" s="61" t="s">
        <v>217</v>
      </c>
      <c r="E213" s="60">
        <v>0</v>
      </c>
      <c r="F213" s="60">
        <v>211755</v>
      </c>
      <c r="G213" s="60">
        <v>211754.4</v>
      </c>
      <c r="H213" s="53">
        <f t="shared" si="47"/>
        <v>0.9999971665367996</v>
      </c>
      <c r="I213" s="53">
        <f t="shared" si="48"/>
        <v>7.3466588083403864E-4</v>
      </c>
      <c r="J213" s="60">
        <f t="shared" si="42"/>
        <v>105876.9</v>
      </c>
    </row>
    <row r="214" spans="1:10" s="15" customFormat="1" ht="16.5" customHeight="1" x14ac:dyDescent="0.2">
      <c r="A214" s="37" t="s">
        <v>49</v>
      </c>
      <c r="B214" s="93" t="s">
        <v>50</v>
      </c>
      <c r="C214" s="93"/>
      <c r="D214" s="93"/>
      <c r="E214" s="38">
        <v>456750763</v>
      </c>
      <c r="F214" s="30">
        <v>450039790</v>
      </c>
      <c r="G214" s="30">
        <v>140422281.78999999</v>
      </c>
      <c r="H214" s="29">
        <f t="shared" ref="H214:H225" si="49">+G214/F214</f>
        <v>0.31202192541686147</v>
      </c>
      <c r="I214" s="29">
        <f>+G214/$G$8</f>
        <v>0.48718448986172624</v>
      </c>
      <c r="J214" s="30">
        <f t="shared" si="42"/>
        <v>-84597613.210000008</v>
      </c>
    </row>
    <row r="215" spans="1:10" s="14" customFormat="1" ht="17.25" customHeight="1" x14ac:dyDescent="0.2">
      <c r="A215" s="54"/>
      <c r="B215" s="39" t="s">
        <v>218</v>
      </c>
      <c r="C215" s="55"/>
      <c r="D215" s="63" t="s">
        <v>51</v>
      </c>
      <c r="E215" s="56">
        <v>98098000</v>
      </c>
      <c r="F215" s="42">
        <v>100116500</v>
      </c>
      <c r="G215" s="42">
        <v>40904496.420000002</v>
      </c>
      <c r="H215" s="44">
        <f t="shared" si="49"/>
        <v>0.40856898133674269</v>
      </c>
      <c r="I215" s="44">
        <f t="shared" ref="I215:I225" si="50">+G215/$G$8</f>
        <v>0.14191505769170359</v>
      </c>
      <c r="J215" s="42">
        <f t="shared" si="42"/>
        <v>-9153753.5799999982</v>
      </c>
    </row>
    <row r="216" spans="1:10" s="19" customFormat="1" x14ac:dyDescent="0.2">
      <c r="A216" s="45"/>
      <c r="B216" s="46"/>
      <c r="C216" s="47"/>
      <c r="D216" s="70" t="s">
        <v>3</v>
      </c>
      <c r="E216" s="48">
        <v>78898000</v>
      </c>
      <c r="F216" s="48">
        <v>82616500</v>
      </c>
      <c r="G216" s="48">
        <v>40904496.420000002</v>
      </c>
      <c r="H216" s="13">
        <f t="shared" si="49"/>
        <v>0.49511291836376514</v>
      </c>
      <c r="I216" s="13">
        <f t="shared" si="50"/>
        <v>0.14191505769170359</v>
      </c>
      <c r="J216" s="48">
        <f t="shared" si="42"/>
        <v>-403753.57999999821</v>
      </c>
    </row>
    <row r="217" spans="1:10" ht="25.5" x14ac:dyDescent="0.2">
      <c r="A217" s="57"/>
      <c r="B217" s="58"/>
      <c r="C217" s="65">
        <v>2580</v>
      </c>
      <c r="D217" s="61" t="s">
        <v>219</v>
      </c>
      <c r="E217" s="60">
        <v>75000000</v>
      </c>
      <c r="F217" s="60">
        <v>74716000</v>
      </c>
      <c r="G217" s="60">
        <v>40168219.420000002</v>
      </c>
      <c r="H217" s="53">
        <f t="shared" si="49"/>
        <v>0.53761201643556933</v>
      </c>
      <c r="I217" s="53">
        <f t="shared" si="50"/>
        <v>0.13936060030738082</v>
      </c>
      <c r="J217" s="60">
        <f t="shared" ref="J217:J280" si="51">+G217-F217*50%</f>
        <v>2810219.4200000018</v>
      </c>
    </row>
    <row r="218" spans="1:10" x14ac:dyDescent="0.2">
      <c r="A218" s="57"/>
      <c r="B218" s="58"/>
      <c r="C218" s="59">
        <v>4270</v>
      </c>
      <c r="D218" s="61" t="s">
        <v>15</v>
      </c>
      <c r="E218" s="60">
        <v>200000</v>
      </c>
      <c r="F218" s="60">
        <v>3000000</v>
      </c>
      <c r="G218" s="60">
        <v>211416.41</v>
      </c>
      <c r="H218" s="53">
        <f t="shared" si="49"/>
        <v>7.0472136666666671E-2</v>
      </c>
      <c r="I218" s="53">
        <f t="shared" si="50"/>
        <v>7.3349325008321086E-4</v>
      </c>
      <c r="J218" s="60">
        <f t="shared" si="51"/>
        <v>-1288583.5900000001</v>
      </c>
    </row>
    <row r="219" spans="1:10" x14ac:dyDescent="0.2">
      <c r="A219" s="57"/>
      <c r="B219" s="58"/>
      <c r="C219" s="59">
        <v>4300</v>
      </c>
      <c r="D219" s="61" t="s">
        <v>4</v>
      </c>
      <c r="E219" s="60">
        <v>1048000</v>
      </c>
      <c r="F219" s="60">
        <v>720000</v>
      </c>
      <c r="G219" s="60">
        <v>11317.23</v>
      </c>
      <c r="H219" s="53">
        <f t="shared" si="49"/>
        <v>1.5718375E-2</v>
      </c>
      <c r="I219" s="53">
        <f t="shared" si="50"/>
        <v>3.9264273831152539E-5</v>
      </c>
      <c r="J219" s="60">
        <f t="shared" si="51"/>
        <v>-348682.77</v>
      </c>
    </row>
    <row r="220" spans="1:10" x14ac:dyDescent="0.2">
      <c r="A220" s="57"/>
      <c r="B220" s="58"/>
      <c r="C220" s="62">
        <v>4350</v>
      </c>
      <c r="D220" s="61" t="s">
        <v>17</v>
      </c>
      <c r="E220" s="60">
        <v>0</v>
      </c>
      <c r="F220" s="60">
        <v>430000</v>
      </c>
      <c r="G220" s="60">
        <v>0</v>
      </c>
      <c r="H220" s="53">
        <f t="shared" si="49"/>
        <v>0</v>
      </c>
      <c r="I220" s="53">
        <f t="shared" si="50"/>
        <v>0</v>
      </c>
      <c r="J220" s="60">
        <f t="shared" si="51"/>
        <v>-215000</v>
      </c>
    </row>
    <row r="221" spans="1:10" x14ac:dyDescent="0.2">
      <c r="A221" s="57"/>
      <c r="B221" s="58"/>
      <c r="C221" s="62">
        <v>4430</v>
      </c>
      <c r="D221" s="61" t="s">
        <v>23</v>
      </c>
      <c r="E221" s="60">
        <v>1150000</v>
      </c>
      <c r="F221" s="60">
        <v>1150000</v>
      </c>
      <c r="G221" s="60">
        <v>453043.36</v>
      </c>
      <c r="H221" s="53">
        <f t="shared" si="49"/>
        <v>0.39395074782608697</v>
      </c>
      <c r="I221" s="53">
        <f t="shared" si="50"/>
        <v>1.5717996845893754E-3</v>
      </c>
      <c r="J221" s="60">
        <f t="shared" si="51"/>
        <v>-121956.64000000001</v>
      </c>
    </row>
    <row r="222" spans="1:10" x14ac:dyDescent="0.2">
      <c r="A222" s="57"/>
      <c r="B222" s="58"/>
      <c r="C222" s="62">
        <v>4530</v>
      </c>
      <c r="D222" s="61" t="s">
        <v>52</v>
      </c>
      <c r="E222" s="60">
        <v>1500000</v>
      </c>
      <c r="F222" s="60">
        <v>2600000</v>
      </c>
      <c r="G222" s="60">
        <v>60000</v>
      </c>
      <c r="H222" s="53">
        <f t="shared" si="49"/>
        <v>2.3076923076923078E-2</v>
      </c>
      <c r="I222" s="53">
        <f t="shared" si="50"/>
        <v>2.0816546362220723E-4</v>
      </c>
      <c r="J222" s="60">
        <f t="shared" si="51"/>
        <v>-1240000</v>
      </c>
    </row>
    <row r="223" spans="1:10" x14ac:dyDescent="0.2">
      <c r="A223" s="57"/>
      <c r="B223" s="58"/>
      <c r="C223" s="62">
        <v>4610</v>
      </c>
      <c r="D223" s="57" t="s">
        <v>27</v>
      </c>
      <c r="E223" s="60">
        <v>0</v>
      </c>
      <c r="F223" s="60">
        <v>500</v>
      </c>
      <c r="G223" s="60">
        <v>500</v>
      </c>
      <c r="H223" s="53">
        <f t="shared" si="49"/>
        <v>1</v>
      </c>
      <c r="I223" s="53">
        <f t="shared" si="50"/>
        <v>1.7347121968517269E-6</v>
      </c>
      <c r="J223" s="60">
        <f t="shared" si="51"/>
        <v>250</v>
      </c>
    </row>
    <row r="224" spans="1:10" s="19" customFormat="1" x14ac:dyDescent="0.2">
      <c r="A224" s="45"/>
      <c r="B224" s="46"/>
      <c r="C224" s="47"/>
      <c r="D224" s="70" t="s">
        <v>29</v>
      </c>
      <c r="E224" s="48">
        <v>19200000</v>
      </c>
      <c r="F224" s="48">
        <v>17500000</v>
      </c>
      <c r="G224" s="48">
        <v>0</v>
      </c>
      <c r="H224" s="13">
        <f t="shared" si="49"/>
        <v>0</v>
      </c>
      <c r="I224" s="13">
        <f t="shared" si="50"/>
        <v>0</v>
      </c>
      <c r="J224" s="48">
        <f t="shared" si="51"/>
        <v>-8750000</v>
      </c>
    </row>
    <row r="225" spans="1:10" ht="25.5" x14ac:dyDescent="0.2">
      <c r="A225" s="57"/>
      <c r="B225" s="58"/>
      <c r="C225" s="59">
        <v>6060</v>
      </c>
      <c r="D225" s="61" t="s">
        <v>30</v>
      </c>
      <c r="E225" s="60">
        <v>19200000</v>
      </c>
      <c r="F225" s="60">
        <v>17500000</v>
      </c>
      <c r="G225" s="60">
        <v>0</v>
      </c>
      <c r="H225" s="53">
        <f t="shared" si="49"/>
        <v>0</v>
      </c>
      <c r="I225" s="53">
        <f t="shared" si="50"/>
        <v>0</v>
      </c>
      <c r="J225" s="60">
        <f t="shared" si="51"/>
        <v>-8750000</v>
      </c>
    </row>
    <row r="226" spans="1:10" s="14" customFormat="1" ht="27.75" customHeight="1" x14ac:dyDescent="0.2">
      <c r="A226" s="54"/>
      <c r="B226" s="39" t="s">
        <v>220</v>
      </c>
      <c r="C226" s="55"/>
      <c r="D226" s="63" t="s">
        <v>53</v>
      </c>
      <c r="E226" s="56">
        <v>30373434</v>
      </c>
      <c r="F226" s="42">
        <v>30373434</v>
      </c>
      <c r="G226" s="42">
        <v>21580643.59</v>
      </c>
      <c r="H226" s="44">
        <f t="shared" ref="H226:H230" si="52">+G226/F226</f>
        <v>0.71051049380850384</v>
      </c>
      <c r="I226" s="44">
        <f t="shared" ref="I226:I230" si="53">+G226/$G$8</f>
        <v>7.4872411302966083E-2</v>
      </c>
      <c r="J226" s="42">
        <f t="shared" si="51"/>
        <v>6393926.5899999999</v>
      </c>
    </row>
    <row r="227" spans="1:10" s="19" customFormat="1" x14ac:dyDescent="0.2">
      <c r="A227" s="45"/>
      <c r="B227" s="46"/>
      <c r="C227" s="47"/>
      <c r="D227" s="70" t="s">
        <v>3</v>
      </c>
      <c r="E227" s="48">
        <v>30373434</v>
      </c>
      <c r="F227" s="48">
        <v>30373434</v>
      </c>
      <c r="G227" s="48">
        <v>21580643.59</v>
      </c>
      <c r="H227" s="13">
        <f t="shared" si="52"/>
        <v>0.71051049380850384</v>
      </c>
      <c r="I227" s="13">
        <f t="shared" si="53"/>
        <v>7.4872411302966083E-2</v>
      </c>
      <c r="J227" s="48">
        <f t="shared" si="51"/>
        <v>6393926.5899999999</v>
      </c>
    </row>
    <row r="228" spans="1:10" ht="51" x14ac:dyDescent="0.2">
      <c r="A228" s="57"/>
      <c r="B228" s="58"/>
      <c r="C228" s="59">
        <v>2830</v>
      </c>
      <c r="D228" s="61" t="s">
        <v>221</v>
      </c>
      <c r="E228" s="60">
        <v>30284000</v>
      </c>
      <c r="F228" s="60">
        <v>30284000</v>
      </c>
      <c r="G228" s="60">
        <v>21535925.59</v>
      </c>
      <c r="H228" s="53">
        <f t="shared" si="52"/>
        <v>0.71113213545106324</v>
      </c>
      <c r="I228" s="53">
        <f t="shared" si="53"/>
        <v>7.4717265582928447E-2</v>
      </c>
      <c r="J228" s="60">
        <f t="shared" si="51"/>
        <v>6393925.5899999999</v>
      </c>
    </row>
    <row r="229" spans="1:10" ht="63.75" x14ac:dyDescent="0.2">
      <c r="A229" s="57"/>
      <c r="B229" s="58"/>
      <c r="C229" s="65">
        <v>2910</v>
      </c>
      <c r="D229" s="61" t="s">
        <v>222</v>
      </c>
      <c r="E229" s="60">
        <v>66308</v>
      </c>
      <c r="F229" s="60">
        <v>66308</v>
      </c>
      <c r="G229" s="60">
        <v>33156</v>
      </c>
      <c r="H229" s="53">
        <f t="shared" si="52"/>
        <v>0.50003016227302888</v>
      </c>
      <c r="I229" s="53">
        <f t="shared" si="53"/>
        <v>1.1503223519763171E-4</v>
      </c>
      <c r="J229" s="60">
        <f t="shared" si="51"/>
        <v>2</v>
      </c>
    </row>
    <row r="230" spans="1:10" ht="63.75" x14ac:dyDescent="0.2">
      <c r="A230" s="57"/>
      <c r="B230" s="58"/>
      <c r="C230" s="59">
        <v>4560</v>
      </c>
      <c r="D230" s="61" t="s">
        <v>209</v>
      </c>
      <c r="E230" s="60">
        <v>23126</v>
      </c>
      <c r="F230" s="60">
        <v>23126</v>
      </c>
      <c r="G230" s="60">
        <v>11562</v>
      </c>
      <c r="H230" s="53">
        <f t="shared" si="52"/>
        <v>0.49995675862665401</v>
      </c>
      <c r="I230" s="53">
        <f t="shared" si="53"/>
        <v>4.0113484839999332E-5</v>
      </c>
      <c r="J230" s="60">
        <f t="shared" si="51"/>
        <v>-1</v>
      </c>
    </row>
    <row r="231" spans="1:10" s="14" customFormat="1" ht="17.25" customHeight="1" x14ac:dyDescent="0.2">
      <c r="A231" s="54"/>
      <c r="B231" s="39" t="s">
        <v>223</v>
      </c>
      <c r="C231" s="55"/>
      <c r="D231" s="63" t="s">
        <v>54</v>
      </c>
      <c r="E231" s="56">
        <v>307429763</v>
      </c>
      <c r="F231" s="42">
        <v>296945174</v>
      </c>
      <c r="G231" s="42">
        <v>73272638</v>
      </c>
      <c r="H231" s="44">
        <f t="shared" ref="H231:H265" si="54">+G231/F231</f>
        <v>0.2467547696195258</v>
      </c>
      <c r="I231" s="44">
        <f t="shared" ref="I231:I265" si="55">+G231/$G$8</f>
        <v>0.25421387766820264</v>
      </c>
      <c r="J231" s="42">
        <f t="shared" si="51"/>
        <v>-75199949</v>
      </c>
    </row>
    <row r="232" spans="1:10" s="19" customFormat="1" x14ac:dyDescent="0.2">
      <c r="A232" s="45"/>
      <c r="B232" s="46"/>
      <c r="C232" s="47"/>
      <c r="D232" s="70" t="s">
        <v>3</v>
      </c>
      <c r="E232" s="48">
        <v>43747908</v>
      </c>
      <c r="F232" s="48">
        <v>38247908</v>
      </c>
      <c r="G232" s="48">
        <v>19216392.010000002</v>
      </c>
      <c r="H232" s="13">
        <f t="shared" si="54"/>
        <v>0.50241681218225065</v>
      </c>
      <c r="I232" s="13">
        <f t="shared" si="55"/>
        <v>6.6669819198462155E-2</v>
      </c>
      <c r="J232" s="48">
        <f t="shared" si="51"/>
        <v>92438.010000001639</v>
      </c>
    </row>
    <row r="233" spans="1:10" x14ac:dyDescent="0.2">
      <c r="A233" s="57"/>
      <c r="B233" s="58"/>
      <c r="C233" s="59">
        <v>3020</v>
      </c>
      <c r="D233" s="61" t="s">
        <v>6</v>
      </c>
      <c r="E233" s="60">
        <v>165080</v>
      </c>
      <c r="F233" s="60">
        <v>157080</v>
      </c>
      <c r="G233" s="60">
        <v>52400.85</v>
      </c>
      <c r="H233" s="53">
        <f t="shared" si="54"/>
        <v>0.33359339190221543</v>
      </c>
      <c r="I233" s="53">
        <f t="shared" si="55"/>
        <v>1.8180078724079561E-4</v>
      </c>
      <c r="J233" s="60">
        <f t="shared" si="51"/>
        <v>-26139.15</v>
      </c>
    </row>
    <row r="234" spans="1:10" x14ac:dyDescent="0.2">
      <c r="A234" s="57"/>
      <c r="B234" s="58"/>
      <c r="C234" s="59">
        <v>4010</v>
      </c>
      <c r="D234" s="61" t="s">
        <v>7</v>
      </c>
      <c r="E234" s="60">
        <v>12031101</v>
      </c>
      <c r="F234" s="60">
        <v>12050134</v>
      </c>
      <c r="G234" s="60">
        <v>5380779.1699999999</v>
      </c>
      <c r="H234" s="53">
        <f t="shared" si="54"/>
        <v>0.4465327248643044</v>
      </c>
      <c r="I234" s="53">
        <f t="shared" si="55"/>
        <v>1.8668206509529422E-2</v>
      </c>
      <c r="J234" s="60">
        <f t="shared" si="51"/>
        <v>-644287.83000000007</v>
      </c>
    </row>
    <row r="235" spans="1:10" x14ac:dyDescent="0.2">
      <c r="A235" s="57"/>
      <c r="B235" s="58"/>
      <c r="C235" s="62">
        <v>4040</v>
      </c>
      <c r="D235" s="61" t="s">
        <v>8</v>
      </c>
      <c r="E235" s="60">
        <v>802819</v>
      </c>
      <c r="F235" s="60">
        <v>783786</v>
      </c>
      <c r="G235" s="60">
        <v>783785.9</v>
      </c>
      <c r="H235" s="53">
        <f t="shared" si="54"/>
        <v>0.99999987241415389</v>
      </c>
      <c r="I235" s="53">
        <f t="shared" si="55"/>
        <v>2.7192859209008158E-3</v>
      </c>
      <c r="J235" s="60">
        <f t="shared" si="51"/>
        <v>391892.9</v>
      </c>
    </row>
    <row r="236" spans="1:10" x14ac:dyDescent="0.2">
      <c r="A236" s="57"/>
      <c r="B236" s="58"/>
      <c r="C236" s="62">
        <v>4110</v>
      </c>
      <c r="D236" s="61" t="s">
        <v>9</v>
      </c>
      <c r="E236" s="60">
        <v>1996958</v>
      </c>
      <c r="F236" s="60">
        <v>1996958</v>
      </c>
      <c r="G236" s="60">
        <v>1003209.63</v>
      </c>
      <c r="H236" s="53">
        <f t="shared" si="54"/>
        <v>0.50236891812446727</v>
      </c>
      <c r="I236" s="53">
        <f t="shared" si="55"/>
        <v>3.4805599623202164E-3</v>
      </c>
      <c r="J236" s="60">
        <f t="shared" si="51"/>
        <v>4730.6300000000047</v>
      </c>
    </row>
    <row r="237" spans="1:10" x14ac:dyDescent="0.2">
      <c r="A237" s="57"/>
      <c r="B237" s="58"/>
      <c r="C237" s="62">
        <v>4120</v>
      </c>
      <c r="D237" s="61" t="s">
        <v>10</v>
      </c>
      <c r="E237" s="60">
        <v>314431</v>
      </c>
      <c r="F237" s="60">
        <v>314431</v>
      </c>
      <c r="G237" s="60">
        <v>107952.24</v>
      </c>
      <c r="H237" s="53">
        <f t="shared" si="54"/>
        <v>0.34332568989698853</v>
      </c>
      <c r="I237" s="53">
        <f t="shared" si="55"/>
        <v>3.7453213481092974E-4</v>
      </c>
      <c r="J237" s="60">
        <f t="shared" si="51"/>
        <v>-49263.259999999995</v>
      </c>
    </row>
    <row r="238" spans="1:10" ht="25.5" x14ac:dyDescent="0.2">
      <c r="A238" s="57"/>
      <c r="B238" s="58"/>
      <c r="C238" s="62">
        <v>4140</v>
      </c>
      <c r="D238" s="61" t="s">
        <v>11</v>
      </c>
      <c r="E238" s="60">
        <v>46000</v>
      </c>
      <c r="F238" s="60">
        <v>46000</v>
      </c>
      <c r="G238" s="60">
        <v>23993</v>
      </c>
      <c r="H238" s="53">
        <f t="shared" si="54"/>
        <v>0.52158695652173914</v>
      </c>
      <c r="I238" s="53">
        <f t="shared" si="55"/>
        <v>8.3241899478126962E-5</v>
      </c>
      <c r="J238" s="60">
        <f t="shared" si="51"/>
        <v>993</v>
      </c>
    </row>
    <row r="239" spans="1:10" x14ac:dyDescent="0.2">
      <c r="A239" s="57"/>
      <c r="B239" s="58"/>
      <c r="C239" s="62">
        <v>4170</v>
      </c>
      <c r="D239" s="61" t="s">
        <v>12</v>
      </c>
      <c r="E239" s="60">
        <v>48380</v>
      </c>
      <c r="F239" s="60">
        <v>48380</v>
      </c>
      <c r="G239" s="60">
        <v>20225</v>
      </c>
      <c r="H239" s="53">
        <f t="shared" si="54"/>
        <v>0.41804464654816037</v>
      </c>
      <c r="I239" s="53">
        <f t="shared" si="55"/>
        <v>7.0169108362652359E-5</v>
      </c>
      <c r="J239" s="60">
        <f t="shared" si="51"/>
        <v>-3965</v>
      </c>
    </row>
    <row r="240" spans="1:10" x14ac:dyDescent="0.2">
      <c r="A240" s="57"/>
      <c r="B240" s="58"/>
      <c r="C240" s="62">
        <v>4210</v>
      </c>
      <c r="D240" s="61" t="s">
        <v>13</v>
      </c>
      <c r="E240" s="60">
        <v>3645000</v>
      </c>
      <c r="F240" s="60">
        <v>2895616</v>
      </c>
      <c r="G240" s="60">
        <v>1128447.3600000001</v>
      </c>
      <c r="H240" s="53">
        <f t="shared" si="54"/>
        <v>0.38970891167889671</v>
      </c>
      <c r="I240" s="53">
        <f t="shared" si="55"/>
        <v>3.9150627977942633E-3</v>
      </c>
      <c r="J240" s="60">
        <f t="shared" si="51"/>
        <v>-319360.6399999999</v>
      </c>
    </row>
    <row r="241" spans="1:10" x14ac:dyDescent="0.2">
      <c r="A241" s="57"/>
      <c r="B241" s="58"/>
      <c r="C241" s="62">
        <v>4260</v>
      </c>
      <c r="D241" s="61" t="s">
        <v>14</v>
      </c>
      <c r="E241" s="60">
        <v>541019</v>
      </c>
      <c r="F241" s="60">
        <v>549449</v>
      </c>
      <c r="G241" s="60">
        <v>187401.87</v>
      </c>
      <c r="H241" s="53">
        <f t="shared" si="54"/>
        <v>0.34107236522406992</v>
      </c>
      <c r="I241" s="53">
        <f t="shared" si="55"/>
        <v>6.5017661920364347E-4</v>
      </c>
      <c r="J241" s="60">
        <f t="shared" si="51"/>
        <v>-87322.63</v>
      </c>
    </row>
    <row r="242" spans="1:10" x14ac:dyDescent="0.2">
      <c r="A242" s="57"/>
      <c r="B242" s="58"/>
      <c r="C242" s="62">
        <v>4270</v>
      </c>
      <c r="D242" s="61" t="s">
        <v>15</v>
      </c>
      <c r="E242" s="60">
        <v>5324776</v>
      </c>
      <c r="F242" s="60">
        <v>3596276</v>
      </c>
      <c r="G242" s="60">
        <v>1177315.01</v>
      </c>
      <c r="H242" s="53">
        <f t="shared" si="54"/>
        <v>0.3273705939143714</v>
      </c>
      <c r="I242" s="53">
        <f t="shared" si="55"/>
        <v>4.0846054147672256E-3</v>
      </c>
      <c r="J242" s="60">
        <f t="shared" si="51"/>
        <v>-620822.99</v>
      </c>
    </row>
    <row r="243" spans="1:10" x14ac:dyDescent="0.2">
      <c r="A243" s="57"/>
      <c r="B243" s="58"/>
      <c r="C243" s="62">
        <v>4280</v>
      </c>
      <c r="D243" s="61" t="s">
        <v>16</v>
      </c>
      <c r="E243" s="60">
        <v>14690</v>
      </c>
      <c r="F243" s="60">
        <v>14690</v>
      </c>
      <c r="G243" s="60">
        <v>5702</v>
      </c>
      <c r="H243" s="53">
        <f t="shared" si="54"/>
        <v>0.38815520762423417</v>
      </c>
      <c r="I243" s="53">
        <f t="shared" si="55"/>
        <v>1.9782657892897093E-5</v>
      </c>
      <c r="J243" s="60">
        <f t="shared" si="51"/>
        <v>-1643</v>
      </c>
    </row>
    <row r="244" spans="1:10" x14ac:dyDescent="0.2">
      <c r="A244" s="57"/>
      <c r="B244" s="58"/>
      <c r="C244" s="62">
        <v>4300</v>
      </c>
      <c r="D244" s="61" t="s">
        <v>55</v>
      </c>
      <c r="E244" s="60">
        <v>17545384</v>
      </c>
      <c r="F244" s="60">
        <v>14448962</v>
      </c>
      <c r="G244" s="60">
        <v>8556121.2599999998</v>
      </c>
      <c r="H244" s="53">
        <f t="shared" si="54"/>
        <v>0.59216165562619649</v>
      </c>
      <c r="I244" s="53">
        <f t="shared" si="55"/>
        <v>2.9684815814928732E-2</v>
      </c>
      <c r="J244" s="60">
        <f t="shared" si="51"/>
        <v>1331640.2599999998</v>
      </c>
    </row>
    <row r="245" spans="1:10" x14ac:dyDescent="0.2">
      <c r="A245" s="57"/>
      <c r="B245" s="58"/>
      <c r="C245" s="62">
        <v>4350</v>
      </c>
      <c r="D245" s="61" t="s">
        <v>17</v>
      </c>
      <c r="E245" s="60">
        <v>24500</v>
      </c>
      <c r="F245" s="60">
        <v>24500</v>
      </c>
      <c r="G245" s="60">
        <v>12853.2</v>
      </c>
      <c r="H245" s="53">
        <f t="shared" si="54"/>
        <v>0.52462040816326538</v>
      </c>
      <c r="I245" s="53">
        <f t="shared" si="55"/>
        <v>4.4593205617149234E-5</v>
      </c>
      <c r="J245" s="60">
        <f t="shared" si="51"/>
        <v>603.20000000000073</v>
      </c>
    </row>
    <row r="246" spans="1:10" ht="38.25" x14ac:dyDescent="0.2">
      <c r="A246" s="57"/>
      <c r="B246" s="58"/>
      <c r="C246" s="62">
        <v>4360</v>
      </c>
      <c r="D246" s="61" t="s">
        <v>225</v>
      </c>
      <c r="E246" s="60">
        <v>75870</v>
      </c>
      <c r="F246" s="60">
        <v>60870</v>
      </c>
      <c r="G246" s="60">
        <v>18145.3</v>
      </c>
      <c r="H246" s="53">
        <f t="shared" si="54"/>
        <v>0.29809922786265813</v>
      </c>
      <c r="I246" s="53">
        <f t="shared" si="55"/>
        <v>6.2953746451067277E-5</v>
      </c>
      <c r="J246" s="60">
        <f t="shared" si="51"/>
        <v>-12289.7</v>
      </c>
    </row>
    <row r="247" spans="1:10" ht="38.25" x14ac:dyDescent="0.2">
      <c r="A247" s="57"/>
      <c r="B247" s="58"/>
      <c r="C247" s="62">
        <v>4370</v>
      </c>
      <c r="D247" s="61" t="s">
        <v>226</v>
      </c>
      <c r="E247" s="60">
        <v>95150</v>
      </c>
      <c r="F247" s="60">
        <v>95150</v>
      </c>
      <c r="G247" s="60">
        <v>30753.5</v>
      </c>
      <c r="H247" s="53">
        <f t="shared" si="54"/>
        <v>0.32321071991592221</v>
      </c>
      <c r="I247" s="53">
        <f t="shared" si="55"/>
        <v>1.0669694309175917E-4</v>
      </c>
      <c r="J247" s="60">
        <f t="shared" si="51"/>
        <v>-16821.5</v>
      </c>
    </row>
    <row r="248" spans="1:10" x14ac:dyDescent="0.2">
      <c r="A248" s="57"/>
      <c r="B248" s="58"/>
      <c r="C248" s="62">
        <v>4380</v>
      </c>
      <c r="D248" s="61" t="s">
        <v>19</v>
      </c>
      <c r="E248" s="60">
        <v>5000</v>
      </c>
      <c r="F248" s="60">
        <v>5000</v>
      </c>
      <c r="G248" s="60">
        <v>294</v>
      </c>
      <c r="H248" s="53">
        <f t="shared" si="54"/>
        <v>5.8799999999999998E-2</v>
      </c>
      <c r="I248" s="53">
        <f t="shared" si="55"/>
        <v>1.0200107717488154E-6</v>
      </c>
      <c r="J248" s="60">
        <f t="shared" si="51"/>
        <v>-2206</v>
      </c>
    </row>
    <row r="249" spans="1:10" ht="25.5" x14ac:dyDescent="0.2">
      <c r="A249" s="57"/>
      <c r="B249" s="58"/>
      <c r="C249" s="62">
        <v>4400</v>
      </c>
      <c r="D249" s="61" t="s">
        <v>207</v>
      </c>
      <c r="E249" s="60">
        <v>35000</v>
      </c>
      <c r="F249" s="60">
        <v>42692</v>
      </c>
      <c r="G249" s="60">
        <v>21345.54</v>
      </c>
      <c r="H249" s="53">
        <f t="shared" si="54"/>
        <v>0.49998922514756866</v>
      </c>
      <c r="I249" s="53">
        <f t="shared" si="55"/>
        <v>7.4056737172772827E-5</v>
      </c>
      <c r="J249" s="60">
        <f t="shared" si="51"/>
        <v>-0.45999999999912689</v>
      </c>
    </row>
    <row r="250" spans="1:10" x14ac:dyDescent="0.2">
      <c r="A250" s="57"/>
      <c r="B250" s="58"/>
      <c r="C250" s="62">
        <v>4410</v>
      </c>
      <c r="D250" s="61" t="s">
        <v>21</v>
      </c>
      <c r="E250" s="60">
        <v>17250</v>
      </c>
      <c r="F250" s="60">
        <v>15550</v>
      </c>
      <c r="G250" s="60">
        <v>7992.79</v>
      </c>
      <c r="H250" s="53">
        <f t="shared" si="54"/>
        <v>0.51400578778135053</v>
      </c>
      <c r="I250" s="53">
        <f t="shared" si="55"/>
        <v>2.7730380599749027E-5</v>
      </c>
      <c r="J250" s="60">
        <f t="shared" si="51"/>
        <v>217.78999999999996</v>
      </c>
    </row>
    <row r="251" spans="1:10" x14ac:dyDescent="0.2">
      <c r="A251" s="57"/>
      <c r="B251" s="58"/>
      <c r="C251" s="62">
        <v>4420</v>
      </c>
      <c r="D251" s="61" t="s">
        <v>22</v>
      </c>
      <c r="E251" s="60">
        <v>1500</v>
      </c>
      <c r="F251" s="60">
        <v>1500</v>
      </c>
      <c r="G251" s="60">
        <v>728.01</v>
      </c>
      <c r="H251" s="53">
        <f t="shared" si="54"/>
        <v>0.48533999999999999</v>
      </c>
      <c r="I251" s="53">
        <f t="shared" si="55"/>
        <v>2.5257756528600512E-6</v>
      </c>
      <c r="J251" s="60">
        <f t="shared" si="51"/>
        <v>-21.990000000000009</v>
      </c>
    </row>
    <row r="252" spans="1:10" x14ac:dyDescent="0.2">
      <c r="A252" s="57"/>
      <c r="B252" s="58"/>
      <c r="C252" s="62">
        <v>4430</v>
      </c>
      <c r="D252" s="61" t="s">
        <v>23</v>
      </c>
      <c r="E252" s="60">
        <v>486000</v>
      </c>
      <c r="F252" s="60">
        <v>586179</v>
      </c>
      <c r="G252" s="60">
        <v>385953.27</v>
      </c>
      <c r="H252" s="53">
        <f t="shared" si="54"/>
        <v>0.65842220550377961</v>
      </c>
      <c r="I252" s="53">
        <f t="shared" si="55"/>
        <v>1.3390356897676156E-3</v>
      </c>
      <c r="J252" s="60">
        <f t="shared" si="51"/>
        <v>92863.770000000019</v>
      </c>
    </row>
    <row r="253" spans="1:10" ht="25.5" x14ac:dyDescent="0.2">
      <c r="A253" s="57"/>
      <c r="B253" s="58"/>
      <c r="C253" s="62">
        <v>4440</v>
      </c>
      <c r="D253" s="61" t="s">
        <v>24</v>
      </c>
      <c r="E253" s="60">
        <v>278000</v>
      </c>
      <c r="F253" s="60">
        <v>278000</v>
      </c>
      <c r="G253" s="60">
        <v>199915.62</v>
      </c>
      <c r="H253" s="53">
        <f t="shared" si="54"/>
        <v>0.71912093525179854</v>
      </c>
      <c r="I253" s="53">
        <f t="shared" si="55"/>
        <v>6.9359212871035003E-4</v>
      </c>
      <c r="J253" s="60">
        <f t="shared" si="51"/>
        <v>60915.619999999995</v>
      </c>
    </row>
    <row r="254" spans="1:10" x14ac:dyDescent="0.2">
      <c r="A254" s="57"/>
      <c r="B254" s="58"/>
      <c r="C254" s="62">
        <v>4480</v>
      </c>
      <c r="D254" s="61" t="s">
        <v>25</v>
      </c>
      <c r="E254" s="60">
        <v>122600</v>
      </c>
      <c r="F254" s="60">
        <v>122600</v>
      </c>
      <c r="G254" s="60">
        <v>60519</v>
      </c>
      <c r="H254" s="53">
        <f t="shared" si="54"/>
        <v>0.49362969004893964</v>
      </c>
      <c r="I254" s="53">
        <f t="shared" si="55"/>
        <v>2.0996609488253931E-4</v>
      </c>
      <c r="J254" s="60">
        <f t="shared" si="51"/>
        <v>-781</v>
      </c>
    </row>
    <row r="255" spans="1:10" ht="25.5" x14ac:dyDescent="0.2">
      <c r="A255" s="57"/>
      <c r="B255" s="58"/>
      <c r="C255" s="62">
        <v>4500</v>
      </c>
      <c r="D255" s="61" t="s">
        <v>56</v>
      </c>
      <c r="E255" s="60">
        <v>11200</v>
      </c>
      <c r="F255" s="60">
        <v>12117</v>
      </c>
      <c r="G255" s="60">
        <v>6362</v>
      </c>
      <c r="H255" s="53">
        <f t="shared" si="54"/>
        <v>0.52504745399026165</v>
      </c>
      <c r="I255" s="53">
        <f t="shared" si="55"/>
        <v>2.2072477992741374E-5</v>
      </c>
      <c r="J255" s="60">
        <f t="shared" si="51"/>
        <v>303.5</v>
      </c>
    </row>
    <row r="256" spans="1:10" ht="25.5" x14ac:dyDescent="0.2">
      <c r="A256" s="57"/>
      <c r="B256" s="58"/>
      <c r="C256" s="62">
        <v>4520</v>
      </c>
      <c r="D256" s="61" t="s">
        <v>26</v>
      </c>
      <c r="E256" s="60">
        <v>0</v>
      </c>
      <c r="F256" s="60">
        <v>3478</v>
      </c>
      <c r="G256" s="60">
        <v>3431.77</v>
      </c>
      <c r="H256" s="53">
        <f t="shared" si="54"/>
        <v>0.9867078780908568</v>
      </c>
      <c r="I256" s="53">
        <f t="shared" si="55"/>
        <v>1.1906266551579702E-5</v>
      </c>
      <c r="J256" s="60">
        <f t="shared" si="51"/>
        <v>1692.77</v>
      </c>
    </row>
    <row r="257" spans="1:11" ht="25.5" x14ac:dyDescent="0.2">
      <c r="A257" s="57"/>
      <c r="B257" s="58"/>
      <c r="C257" s="62">
        <v>4570</v>
      </c>
      <c r="D257" s="61" t="s">
        <v>57</v>
      </c>
      <c r="E257" s="60">
        <v>0</v>
      </c>
      <c r="F257" s="60">
        <v>110</v>
      </c>
      <c r="G257" s="60">
        <v>110</v>
      </c>
      <c r="H257" s="53">
        <f t="shared" si="54"/>
        <v>1</v>
      </c>
      <c r="I257" s="53">
        <f t="shared" si="55"/>
        <v>3.816366833073799E-7</v>
      </c>
      <c r="J257" s="60">
        <f t="shared" si="51"/>
        <v>55</v>
      </c>
    </row>
    <row r="258" spans="1:11" ht="25.5" x14ac:dyDescent="0.2">
      <c r="A258" s="57"/>
      <c r="B258" s="58"/>
      <c r="C258" s="62">
        <v>4610</v>
      </c>
      <c r="D258" s="61" t="s">
        <v>58</v>
      </c>
      <c r="E258" s="60">
        <v>5000</v>
      </c>
      <c r="F258" s="60">
        <v>15000</v>
      </c>
      <c r="G258" s="60">
        <v>12502.46</v>
      </c>
      <c r="H258" s="53">
        <f t="shared" si="54"/>
        <v>0.83349733333333331</v>
      </c>
      <c r="I258" s="53">
        <f t="shared" si="55"/>
        <v>4.3376339705301682E-5</v>
      </c>
      <c r="J258" s="60">
        <f t="shared" si="51"/>
        <v>5002.4599999999991</v>
      </c>
    </row>
    <row r="259" spans="1:11" ht="25.5" x14ac:dyDescent="0.2">
      <c r="A259" s="57"/>
      <c r="B259" s="58"/>
      <c r="C259" s="62">
        <v>4700</v>
      </c>
      <c r="D259" s="61" t="s">
        <v>28</v>
      </c>
      <c r="E259" s="60">
        <v>115200</v>
      </c>
      <c r="F259" s="60">
        <v>83400</v>
      </c>
      <c r="G259" s="60">
        <v>28152.26</v>
      </c>
      <c r="H259" s="53">
        <f t="shared" si="54"/>
        <v>0.33755707434052756</v>
      </c>
      <c r="I259" s="53">
        <f t="shared" si="55"/>
        <v>9.7672137581881986E-5</v>
      </c>
      <c r="J259" s="60">
        <f t="shared" si="51"/>
        <v>-13547.740000000002</v>
      </c>
    </row>
    <row r="260" spans="1:11" s="19" customFormat="1" x14ac:dyDescent="0.2">
      <c r="A260" s="45"/>
      <c r="B260" s="46"/>
      <c r="C260" s="47"/>
      <c r="D260" s="70" t="s">
        <v>29</v>
      </c>
      <c r="E260" s="48">
        <v>263681855</v>
      </c>
      <c r="F260" s="48">
        <v>258697266</v>
      </c>
      <c r="G260" s="48">
        <v>54056245.990000002</v>
      </c>
      <c r="H260" s="13">
        <f t="shared" si="54"/>
        <v>0.20895561374042509</v>
      </c>
      <c r="I260" s="13">
        <f t="shared" si="55"/>
        <v>0.18754405846974051</v>
      </c>
      <c r="J260" s="48">
        <f t="shared" si="51"/>
        <v>-75292387.00999999</v>
      </c>
      <c r="K260" s="88">
        <f>+J260-J261-J265</f>
        <v>-54215105.019999988</v>
      </c>
    </row>
    <row r="261" spans="1:11" x14ac:dyDescent="0.2">
      <c r="A261" s="57"/>
      <c r="B261" s="58"/>
      <c r="C261" s="59">
        <v>6050</v>
      </c>
      <c r="D261" s="61" t="s">
        <v>33</v>
      </c>
      <c r="E261" s="60">
        <v>41238937</v>
      </c>
      <c r="F261" s="60">
        <v>42635437</v>
      </c>
      <c r="G261" s="60">
        <v>841192.79</v>
      </c>
      <c r="H261" s="53">
        <f t="shared" si="54"/>
        <v>1.9729897221412319E-2</v>
      </c>
      <c r="I261" s="53">
        <f t="shared" si="55"/>
        <v>2.918454785433467E-3</v>
      </c>
      <c r="J261" s="60">
        <f t="shared" si="51"/>
        <v>-20476525.710000001</v>
      </c>
    </row>
    <row r="262" spans="1:11" x14ac:dyDescent="0.2">
      <c r="A262" s="57"/>
      <c r="B262" s="58"/>
      <c r="C262" s="59">
        <v>6057</v>
      </c>
      <c r="D262" s="61" t="s">
        <v>33</v>
      </c>
      <c r="E262" s="60">
        <v>92768792</v>
      </c>
      <c r="F262" s="60">
        <v>133903342</v>
      </c>
      <c r="G262" s="60">
        <v>38885077.340000004</v>
      </c>
      <c r="H262" s="53">
        <f t="shared" si="54"/>
        <v>0.29039661564234898</v>
      </c>
      <c r="I262" s="53">
        <f t="shared" si="55"/>
        <v>0.13490883587444141</v>
      </c>
      <c r="J262" s="60">
        <f t="shared" si="51"/>
        <v>-28066593.659999996</v>
      </c>
    </row>
    <row r="263" spans="1:11" x14ac:dyDescent="0.2">
      <c r="A263" s="57"/>
      <c r="B263" s="58"/>
      <c r="C263" s="59">
        <v>6058</v>
      </c>
      <c r="D263" s="61" t="s">
        <v>33</v>
      </c>
      <c r="E263" s="60">
        <v>9568002</v>
      </c>
      <c r="F263" s="60">
        <v>9225237</v>
      </c>
      <c r="G263" s="60">
        <v>1121993.77</v>
      </c>
      <c r="H263" s="53">
        <f t="shared" si="54"/>
        <v>0.1216222163181282</v>
      </c>
      <c r="I263" s="53">
        <f t="shared" si="55"/>
        <v>3.8926725552213023E-3</v>
      </c>
      <c r="J263" s="60">
        <f t="shared" si="51"/>
        <v>-3490624.73</v>
      </c>
      <c r="K263" s="87">
        <f>+K260+J274</f>
        <v>-58704326.149999991</v>
      </c>
    </row>
    <row r="264" spans="1:11" x14ac:dyDescent="0.2">
      <c r="A264" s="57"/>
      <c r="B264" s="58"/>
      <c r="C264" s="59">
        <v>6059</v>
      </c>
      <c r="D264" s="61" t="s">
        <v>33</v>
      </c>
      <c r="E264" s="60">
        <v>117906124</v>
      </c>
      <c r="F264" s="60">
        <v>71333250</v>
      </c>
      <c r="G264" s="60">
        <v>13008738.369999999</v>
      </c>
      <c r="H264" s="53">
        <f t="shared" si="54"/>
        <v>0.18236570421227127</v>
      </c>
      <c r="I264" s="53">
        <f t="shared" si="55"/>
        <v>4.5132834232184102E-2</v>
      </c>
      <c r="J264" s="60">
        <f t="shared" si="51"/>
        <v>-22657886.630000003</v>
      </c>
    </row>
    <row r="265" spans="1:11" ht="25.5" x14ac:dyDescent="0.2">
      <c r="A265" s="57"/>
      <c r="B265" s="58"/>
      <c r="C265" s="59">
        <v>6060</v>
      </c>
      <c r="D265" s="61" t="s">
        <v>30</v>
      </c>
      <c r="E265" s="60">
        <v>2200000</v>
      </c>
      <c r="F265" s="60">
        <v>1600000</v>
      </c>
      <c r="G265" s="60">
        <v>199243.72</v>
      </c>
      <c r="H265" s="53">
        <f t="shared" si="54"/>
        <v>0.12452732499999999</v>
      </c>
      <c r="I265" s="53">
        <f t="shared" si="55"/>
        <v>6.9126102246022073E-4</v>
      </c>
      <c r="J265" s="60">
        <f t="shared" si="51"/>
        <v>-600756.28</v>
      </c>
    </row>
    <row r="266" spans="1:11" s="14" customFormat="1" ht="15.75" customHeight="1" x14ac:dyDescent="0.2">
      <c r="A266" s="54"/>
      <c r="B266" s="39" t="s">
        <v>224</v>
      </c>
      <c r="C266" s="55"/>
      <c r="D266" s="63" t="s">
        <v>59</v>
      </c>
      <c r="E266" s="56">
        <v>79000</v>
      </c>
      <c r="F266" s="42">
        <v>60000</v>
      </c>
      <c r="G266" s="42">
        <v>5000</v>
      </c>
      <c r="H266" s="44">
        <f t="shared" ref="H266:H269" si="56">+G266/F266</f>
        <v>8.3333333333333329E-2</v>
      </c>
      <c r="I266" s="44">
        <f t="shared" ref="I266:I269" si="57">+G266/$G$8</f>
        <v>1.7347121968517268E-5</v>
      </c>
      <c r="J266" s="42">
        <f t="shared" si="51"/>
        <v>-25000</v>
      </c>
    </row>
    <row r="267" spans="1:11" s="19" customFormat="1" x14ac:dyDescent="0.2">
      <c r="A267" s="45"/>
      <c r="B267" s="46"/>
      <c r="C267" s="47"/>
      <c r="D267" s="70" t="s">
        <v>3</v>
      </c>
      <c r="E267" s="48">
        <v>79000</v>
      </c>
      <c r="F267" s="48">
        <v>60000</v>
      </c>
      <c r="G267" s="48">
        <v>5000</v>
      </c>
      <c r="H267" s="13">
        <f t="shared" si="56"/>
        <v>8.3333333333333329E-2</v>
      </c>
      <c r="I267" s="13">
        <f t="shared" si="57"/>
        <v>1.7347121968517268E-5</v>
      </c>
      <c r="J267" s="48">
        <f t="shared" si="51"/>
        <v>-25000</v>
      </c>
    </row>
    <row r="268" spans="1:11" x14ac:dyDescent="0.2">
      <c r="A268" s="57"/>
      <c r="B268" s="58"/>
      <c r="C268" s="59">
        <v>4300</v>
      </c>
      <c r="D268" s="61" t="s">
        <v>4</v>
      </c>
      <c r="E268" s="60">
        <v>69000</v>
      </c>
      <c r="F268" s="60">
        <v>50000</v>
      </c>
      <c r="G268" s="60">
        <v>5000</v>
      </c>
      <c r="H268" s="53">
        <f t="shared" si="56"/>
        <v>0.1</v>
      </c>
      <c r="I268" s="53">
        <f t="shared" si="57"/>
        <v>1.7347121968517268E-5</v>
      </c>
      <c r="J268" s="60">
        <f t="shared" si="51"/>
        <v>-20000</v>
      </c>
    </row>
    <row r="269" spans="1:11" x14ac:dyDescent="0.2">
      <c r="A269" s="57"/>
      <c r="B269" s="58"/>
      <c r="C269" s="59">
        <v>4380</v>
      </c>
      <c r="D269" s="61" t="s">
        <v>19</v>
      </c>
      <c r="E269" s="60">
        <v>10000</v>
      </c>
      <c r="F269" s="60">
        <v>10000</v>
      </c>
      <c r="G269" s="60">
        <v>0</v>
      </c>
      <c r="H269" s="53">
        <f t="shared" si="56"/>
        <v>0</v>
      </c>
      <c r="I269" s="53">
        <f t="shared" si="57"/>
        <v>0</v>
      </c>
      <c r="J269" s="60">
        <f t="shared" si="51"/>
        <v>-5000</v>
      </c>
    </row>
    <row r="270" spans="1:11" s="14" customFormat="1" ht="18.75" customHeight="1" x14ac:dyDescent="0.2">
      <c r="A270" s="54"/>
      <c r="B270" s="39" t="s">
        <v>228</v>
      </c>
      <c r="C270" s="55"/>
      <c r="D270" s="63" t="s">
        <v>60</v>
      </c>
      <c r="E270" s="56">
        <v>18078711</v>
      </c>
      <c r="F270" s="42">
        <v>18089305</v>
      </c>
      <c r="G270" s="42">
        <v>4537328.87</v>
      </c>
      <c r="H270" s="44">
        <f t="shared" ref="H270:H276" si="58">+G270/F270</f>
        <v>0.25082936409110246</v>
      </c>
      <c r="I270" s="44">
        <f t="shared" ref="I270:I276" si="59">+G270/$G$8</f>
        <v>1.5741919463832927E-2</v>
      </c>
      <c r="J270" s="42">
        <f t="shared" si="51"/>
        <v>-4507323.63</v>
      </c>
    </row>
    <row r="271" spans="1:11" s="19" customFormat="1" x14ac:dyDescent="0.2">
      <c r="A271" s="45"/>
      <c r="B271" s="46"/>
      <c r="C271" s="47"/>
      <c r="D271" s="70" t="s">
        <v>3</v>
      </c>
      <c r="E271" s="48">
        <v>38111</v>
      </c>
      <c r="F271" s="48">
        <v>36205</v>
      </c>
      <c r="G271" s="48">
        <v>0</v>
      </c>
      <c r="H271" s="13">
        <f t="shared" si="58"/>
        <v>0</v>
      </c>
      <c r="I271" s="13">
        <f t="shared" si="59"/>
        <v>0</v>
      </c>
      <c r="J271" s="48">
        <f t="shared" si="51"/>
        <v>-18102.5</v>
      </c>
    </row>
    <row r="272" spans="1:11" x14ac:dyDescent="0.2">
      <c r="A272" s="57"/>
      <c r="B272" s="58"/>
      <c r="C272" s="59">
        <v>4210</v>
      </c>
      <c r="D272" s="61" t="s">
        <v>61</v>
      </c>
      <c r="E272" s="60">
        <v>5000</v>
      </c>
      <c r="F272" s="60">
        <v>4750</v>
      </c>
      <c r="G272" s="60">
        <v>0</v>
      </c>
      <c r="H272" s="53">
        <f t="shared" si="58"/>
        <v>0</v>
      </c>
      <c r="I272" s="53">
        <f t="shared" si="59"/>
        <v>0</v>
      </c>
      <c r="J272" s="60">
        <f t="shared" si="51"/>
        <v>-2375</v>
      </c>
    </row>
    <row r="273" spans="1:10" x14ac:dyDescent="0.2">
      <c r="A273" s="57"/>
      <c r="B273" s="58"/>
      <c r="C273" s="59">
        <v>4300</v>
      </c>
      <c r="D273" s="61" t="s">
        <v>4</v>
      </c>
      <c r="E273" s="60">
        <v>33111</v>
      </c>
      <c r="F273" s="60">
        <v>31455</v>
      </c>
      <c r="G273" s="60">
        <v>0</v>
      </c>
      <c r="H273" s="53">
        <f t="shared" si="58"/>
        <v>0</v>
      </c>
      <c r="I273" s="53">
        <f t="shared" si="59"/>
        <v>0</v>
      </c>
      <c r="J273" s="60">
        <f t="shared" si="51"/>
        <v>-15727.5</v>
      </c>
    </row>
    <row r="274" spans="1:10" s="19" customFormat="1" x14ac:dyDescent="0.2">
      <c r="A274" s="45"/>
      <c r="B274" s="46"/>
      <c r="C274" s="47"/>
      <c r="D274" s="70" t="s">
        <v>29</v>
      </c>
      <c r="E274" s="48">
        <v>18040600</v>
      </c>
      <c r="F274" s="48">
        <v>18053100</v>
      </c>
      <c r="G274" s="48">
        <v>4537328.87</v>
      </c>
      <c r="H274" s="13">
        <f t="shared" si="58"/>
        <v>0.25133239554425557</v>
      </c>
      <c r="I274" s="13">
        <f t="shared" si="59"/>
        <v>1.5741919463832927E-2</v>
      </c>
      <c r="J274" s="48">
        <f t="shared" si="51"/>
        <v>-4489221.13</v>
      </c>
    </row>
    <row r="275" spans="1:10" x14ac:dyDescent="0.2">
      <c r="A275" s="57"/>
      <c r="B275" s="58"/>
      <c r="C275" s="59">
        <v>6057</v>
      </c>
      <c r="D275" s="61" t="s">
        <v>33</v>
      </c>
      <c r="E275" s="60">
        <v>13530450</v>
      </c>
      <c r="F275" s="60">
        <v>13539825</v>
      </c>
      <c r="G275" s="60">
        <v>3402996.65</v>
      </c>
      <c r="H275" s="53">
        <f t="shared" si="58"/>
        <v>0.25133239535961505</v>
      </c>
      <c r="I275" s="53">
        <f t="shared" si="59"/>
        <v>1.1806439589201134E-2</v>
      </c>
      <c r="J275" s="60">
        <f t="shared" si="51"/>
        <v>-3366915.85</v>
      </c>
    </row>
    <row r="276" spans="1:10" ht="13.5" customHeight="1" x14ac:dyDescent="0.2">
      <c r="A276" s="57"/>
      <c r="B276" s="58"/>
      <c r="C276" s="59">
        <v>6059</v>
      </c>
      <c r="D276" s="61" t="s">
        <v>33</v>
      </c>
      <c r="E276" s="60">
        <v>4510150</v>
      </c>
      <c r="F276" s="60">
        <v>4513275</v>
      </c>
      <c r="G276" s="60">
        <v>1134332.22</v>
      </c>
      <c r="H276" s="53">
        <f t="shared" si="58"/>
        <v>0.25133239609817704</v>
      </c>
      <c r="I276" s="53">
        <f t="shared" si="59"/>
        <v>3.9354798746317927E-3</v>
      </c>
      <c r="J276" s="60">
        <f t="shared" si="51"/>
        <v>-1122305.28</v>
      </c>
    </row>
    <row r="277" spans="1:10" s="14" customFormat="1" ht="15.75" customHeight="1" x14ac:dyDescent="0.2">
      <c r="A277" s="54"/>
      <c r="B277" s="39" t="s">
        <v>227</v>
      </c>
      <c r="C277" s="55"/>
      <c r="D277" s="63" t="s">
        <v>38</v>
      </c>
      <c r="E277" s="56">
        <v>2691855</v>
      </c>
      <c r="F277" s="42">
        <v>4455377</v>
      </c>
      <c r="G277" s="42">
        <v>122174.91</v>
      </c>
      <c r="H277" s="44">
        <f t="shared" ref="H277:H306" si="60">+G277/F277</f>
        <v>2.7421901670722816E-2</v>
      </c>
      <c r="I277" s="44">
        <f t="shared" ref="I277:I304" si="61">+G277/$G$8</f>
        <v>4.2387661305252406E-4</v>
      </c>
      <c r="J277" s="42">
        <f t="shared" si="51"/>
        <v>-2105513.59</v>
      </c>
    </row>
    <row r="278" spans="1:10" s="19" customFormat="1" x14ac:dyDescent="0.2">
      <c r="A278" s="45"/>
      <c r="B278" s="46"/>
      <c r="C278" s="47"/>
      <c r="D278" s="70" t="s">
        <v>3</v>
      </c>
      <c r="E278" s="48">
        <v>1086075</v>
      </c>
      <c r="F278" s="48">
        <v>1047597</v>
      </c>
      <c r="G278" s="48">
        <v>122174.91</v>
      </c>
      <c r="H278" s="13">
        <f t="shared" si="60"/>
        <v>0.11662395940423656</v>
      </c>
      <c r="I278" s="13">
        <f t="shared" si="61"/>
        <v>4.2387661305252406E-4</v>
      </c>
      <c r="J278" s="48">
        <f t="shared" si="51"/>
        <v>-401623.58999999997</v>
      </c>
    </row>
    <row r="279" spans="1:10" x14ac:dyDescent="0.2">
      <c r="A279" s="57"/>
      <c r="B279" s="58"/>
      <c r="C279" s="59">
        <v>3030</v>
      </c>
      <c r="D279" s="61" t="s">
        <v>62</v>
      </c>
      <c r="E279" s="60">
        <v>0</v>
      </c>
      <c r="F279" s="60">
        <v>10000</v>
      </c>
      <c r="G279" s="60">
        <v>692</v>
      </c>
      <c r="H279" s="53">
        <f t="shared" si="60"/>
        <v>6.9199999999999998E-2</v>
      </c>
      <c r="I279" s="53">
        <f t="shared" si="61"/>
        <v>2.4008416804427902E-6</v>
      </c>
      <c r="J279" s="60">
        <f t="shared" si="51"/>
        <v>-4308</v>
      </c>
    </row>
    <row r="280" spans="1:10" x14ac:dyDescent="0.2">
      <c r="A280" s="57"/>
      <c r="B280" s="58"/>
      <c r="C280" s="59">
        <v>4170</v>
      </c>
      <c r="D280" s="61" t="s">
        <v>12</v>
      </c>
      <c r="E280" s="60">
        <v>220000</v>
      </c>
      <c r="F280" s="60">
        <v>170000</v>
      </c>
      <c r="G280" s="60">
        <v>8191.5</v>
      </c>
      <c r="H280" s="53">
        <f t="shared" si="60"/>
        <v>4.8185294117647062E-2</v>
      </c>
      <c r="I280" s="53">
        <f t="shared" si="61"/>
        <v>2.8419789921021843E-5</v>
      </c>
      <c r="J280" s="60">
        <f t="shared" si="51"/>
        <v>-76808.5</v>
      </c>
    </row>
    <row r="281" spans="1:10" x14ac:dyDescent="0.2">
      <c r="A281" s="57"/>
      <c r="B281" s="58"/>
      <c r="C281" s="59">
        <v>4178</v>
      </c>
      <c r="D281" s="61" t="s">
        <v>12</v>
      </c>
      <c r="E281" s="60">
        <v>6800</v>
      </c>
      <c r="F281" s="60">
        <v>6800</v>
      </c>
      <c r="G281" s="60">
        <v>6145.5</v>
      </c>
      <c r="H281" s="53">
        <f t="shared" si="60"/>
        <v>0.90375000000000005</v>
      </c>
      <c r="I281" s="53">
        <f t="shared" si="61"/>
        <v>2.1321347611504574E-5</v>
      </c>
      <c r="J281" s="60">
        <f t="shared" ref="J281:J344" si="62">+G281-F281*50%</f>
        <v>2745.5</v>
      </c>
    </row>
    <row r="282" spans="1:10" x14ac:dyDescent="0.2">
      <c r="A282" s="57"/>
      <c r="B282" s="58"/>
      <c r="C282" s="59">
        <v>4179</v>
      </c>
      <c r="D282" s="61" t="s">
        <v>12</v>
      </c>
      <c r="E282" s="60">
        <v>1200</v>
      </c>
      <c r="F282" s="60">
        <v>1200</v>
      </c>
      <c r="G282" s="60">
        <v>1084.5</v>
      </c>
      <c r="H282" s="53">
        <f t="shared" si="60"/>
        <v>0.90375000000000005</v>
      </c>
      <c r="I282" s="53">
        <f t="shared" si="61"/>
        <v>3.7625907549713955E-6</v>
      </c>
      <c r="J282" s="60">
        <f t="shared" si="62"/>
        <v>484.5</v>
      </c>
    </row>
    <row r="283" spans="1:10" x14ac:dyDescent="0.2">
      <c r="A283" s="57"/>
      <c r="B283" s="58"/>
      <c r="C283" s="59">
        <v>4210</v>
      </c>
      <c r="D283" s="61" t="s">
        <v>13</v>
      </c>
      <c r="E283" s="60">
        <v>2000</v>
      </c>
      <c r="F283" s="60">
        <v>2000</v>
      </c>
      <c r="G283" s="60">
        <v>759.1</v>
      </c>
      <c r="H283" s="53">
        <f t="shared" si="60"/>
        <v>0.37955</v>
      </c>
      <c r="I283" s="53">
        <f t="shared" si="61"/>
        <v>2.633640057260292E-6</v>
      </c>
      <c r="J283" s="60">
        <f t="shared" si="62"/>
        <v>-240.89999999999998</v>
      </c>
    </row>
    <row r="284" spans="1:10" x14ac:dyDescent="0.2">
      <c r="A284" s="57"/>
      <c r="B284" s="58"/>
      <c r="C284" s="59">
        <v>4300</v>
      </c>
      <c r="D284" s="61" t="s">
        <v>4</v>
      </c>
      <c r="E284" s="60">
        <v>123017</v>
      </c>
      <c r="F284" s="60">
        <v>293117</v>
      </c>
      <c r="G284" s="60">
        <v>62067.38</v>
      </c>
      <c r="H284" s="53">
        <f t="shared" si="60"/>
        <v>0.21174950616989119</v>
      </c>
      <c r="I284" s="53">
        <f t="shared" si="61"/>
        <v>2.1533808222526187E-4</v>
      </c>
      <c r="J284" s="60">
        <f t="shared" si="62"/>
        <v>-84491.12</v>
      </c>
    </row>
    <row r="285" spans="1:10" x14ac:dyDescent="0.2">
      <c r="A285" s="57"/>
      <c r="B285" s="58"/>
      <c r="C285" s="59">
        <v>4308</v>
      </c>
      <c r="D285" s="61" t="s">
        <v>4</v>
      </c>
      <c r="E285" s="60">
        <v>107249</v>
      </c>
      <c r="F285" s="60">
        <v>133542</v>
      </c>
      <c r="G285" s="60">
        <v>8778.81</v>
      </c>
      <c r="H285" s="53">
        <f t="shared" si="60"/>
        <v>6.5738194725254967E-2</v>
      </c>
      <c r="I285" s="53">
        <f t="shared" si="61"/>
        <v>3.0457417561687816E-5</v>
      </c>
      <c r="J285" s="60">
        <f t="shared" si="62"/>
        <v>-57992.19</v>
      </c>
    </row>
    <row r="286" spans="1:10" x14ac:dyDescent="0.2">
      <c r="A286" s="57"/>
      <c r="B286" s="58"/>
      <c r="C286" s="59">
        <v>4309</v>
      </c>
      <c r="D286" s="61" t="s">
        <v>4</v>
      </c>
      <c r="E286" s="60">
        <v>16195</v>
      </c>
      <c r="F286" s="60">
        <v>23566</v>
      </c>
      <c r="G286" s="60">
        <v>1549.2</v>
      </c>
      <c r="H286" s="53">
        <f t="shared" si="60"/>
        <v>6.5738776203004334E-2</v>
      </c>
      <c r="I286" s="53">
        <f t="shared" si="61"/>
        <v>5.3748322707253907E-6</v>
      </c>
      <c r="J286" s="60">
        <f t="shared" si="62"/>
        <v>-10233.799999999999</v>
      </c>
    </row>
    <row r="287" spans="1:10" x14ac:dyDescent="0.2">
      <c r="A287" s="57"/>
      <c r="B287" s="58"/>
      <c r="C287" s="59">
        <v>4380</v>
      </c>
      <c r="D287" s="61" t="s">
        <v>19</v>
      </c>
      <c r="E287" s="60">
        <v>32000</v>
      </c>
      <c r="F287" s="60">
        <v>57000</v>
      </c>
      <c r="G287" s="60">
        <v>15720.39</v>
      </c>
      <c r="H287" s="53">
        <f t="shared" si="60"/>
        <v>0.27579631578947367</v>
      </c>
      <c r="I287" s="53">
        <f t="shared" si="61"/>
        <v>5.4540704544531836E-5</v>
      </c>
      <c r="J287" s="60">
        <f t="shared" si="62"/>
        <v>-12779.61</v>
      </c>
    </row>
    <row r="288" spans="1:10" x14ac:dyDescent="0.2">
      <c r="A288" s="57"/>
      <c r="B288" s="58"/>
      <c r="C288" s="59">
        <v>4388</v>
      </c>
      <c r="D288" s="61" t="s">
        <v>19</v>
      </c>
      <c r="E288" s="60">
        <v>4250</v>
      </c>
      <c r="F288" s="60">
        <v>4250</v>
      </c>
      <c r="G288" s="60">
        <v>3039.18</v>
      </c>
      <c r="H288" s="53">
        <f t="shared" si="60"/>
        <v>0.71510117647058824</v>
      </c>
      <c r="I288" s="53">
        <f t="shared" si="61"/>
        <v>1.0544205228855661E-5</v>
      </c>
      <c r="J288" s="60">
        <f t="shared" si="62"/>
        <v>914.17999999999984</v>
      </c>
    </row>
    <row r="289" spans="1:10" x14ac:dyDescent="0.2">
      <c r="A289" s="57"/>
      <c r="B289" s="58"/>
      <c r="C289" s="59">
        <v>4389</v>
      </c>
      <c r="D289" s="61" t="s">
        <v>19</v>
      </c>
      <c r="E289" s="60">
        <v>750</v>
      </c>
      <c r="F289" s="60">
        <v>750</v>
      </c>
      <c r="G289" s="60">
        <v>536.32000000000005</v>
      </c>
      <c r="H289" s="53">
        <f t="shared" si="60"/>
        <v>0.71509333333333336</v>
      </c>
      <c r="I289" s="53">
        <f t="shared" si="61"/>
        <v>1.8607216908310365E-6</v>
      </c>
      <c r="J289" s="60">
        <f t="shared" si="62"/>
        <v>161.32000000000005</v>
      </c>
    </row>
    <row r="290" spans="1:10" x14ac:dyDescent="0.2">
      <c r="A290" s="57"/>
      <c r="B290" s="58"/>
      <c r="C290" s="59">
        <v>4390</v>
      </c>
      <c r="D290" s="98" t="s">
        <v>44</v>
      </c>
      <c r="E290" s="60">
        <v>339190</v>
      </c>
      <c r="F290" s="60">
        <v>219190</v>
      </c>
      <c r="G290" s="60">
        <v>0</v>
      </c>
      <c r="H290" s="53">
        <f t="shared" si="60"/>
        <v>0</v>
      </c>
      <c r="I290" s="53">
        <f t="shared" si="61"/>
        <v>0</v>
      </c>
      <c r="J290" s="60">
        <f t="shared" si="62"/>
        <v>-109595</v>
      </c>
    </row>
    <row r="291" spans="1:10" x14ac:dyDescent="0.2">
      <c r="A291" s="57"/>
      <c r="B291" s="58"/>
      <c r="C291" s="59">
        <v>4398</v>
      </c>
      <c r="D291" s="98"/>
      <c r="E291" s="60">
        <v>151470</v>
      </c>
      <c r="F291" s="60">
        <v>66284</v>
      </c>
      <c r="G291" s="60">
        <v>0</v>
      </c>
      <c r="H291" s="53">
        <f t="shared" si="60"/>
        <v>0</v>
      </c>
      <c r="I291" s="53">
        <f t="shared" si="61"/>
        <v>0</v>
      </c>
      <c r="J291" s="60">
        <f t="shared" si="62"/>
        <v>-33142</v>
      </c>
    </row>
    <row r="292" spans="1:10" x14ac:dyDescent="0.2">
      <c r="A292" s="57"/>
      <c r="B292" s="58"/>
      <c r="C292" s="59">
        <v>4399</v>
      </c>
      <c r="D292" s="98"/>
      <c r="E292" s="60">
        <v>26654</v>
      </c>
      <c r="F292" s="60">
        <v>11698</v>
      </c>
      <c r="G292" s="60">
        <v>0</v>
      </c>
      <c r="H292" s="53">
        <f t="shared" si="60"/>
        <v>0</v>
      </c>
      <c r="I292" s="53">
        <f t="shared" si="61"/>
        <v>0</v>
      </c>
      <c r="J292" s="60">
        <f t="shared" si="62"/>
        <v>-5849</v>
      </c>
    </row>
    <row r="293" spans="1:10" x14ac:dyDescent="0.2">
      <c r="A293" s="57"/>
      <c r="B293" s="58"/>
      <c r="C293" s="59">
        <v>4410</v>
      </c>
      <c r="D293" s="61" t="s">
        <v>21</v>
      </c>
      <c r="E293" s="60">
        <v>4500</v>
      </c>
      <c r="F293" s="60">
        <v>4500</v>
      </c>
      <c r="G293" s="60">
        <v>774.06</v>
      </c>
      <c r="H293" s="53">
        <f t="shared" si="60"/>
        <v>0.17201333333333332</v>
      </c>
      <c r="I293" s="53">
        <f t="shared" si="61"/>
        <v>2.6855426461900952E-6</v>
      </c>
      <c r="J293" s="60">
        <f t="shared" si="62"/>
        <v>-1475.94</v>
      </c>
    </row>
    <row r="294" spans="1:10" x14ac:dyDescent="0.2">
      <c r="A294" s="57"/>
      <c r="B294" s="58"/>
      <c r="C294" s="59">
        <v>4418</v>
      </c>
      <c r="D294" s="61" t="s">
        <v>21</v>
      </c>
      <c r="E294" s="60">
        <v>1700</v>
      </c>
      <c r="F294" s="60">
        <v>1700</v>
      </c>
      <c r="G294" s="60">
        <v>908.18</v>
      </c>
      <c r="H294" s="53">
        <f t="shared" si="60"/>
        <v>0.53422352941176465</v>
      </c>
      <c r="I294" s="53">
        <f t="shared" si="61"/>
        <v>3.1508618458736024E-6</v>
      </c>
      <c r="J294" s="60">
        <f t="shared" si="62"/>
        <v>58.17999999999995</v>
      </c>
    </row>
    <row r="295" spans="1:10" x14ac:dyDescent="0.2">
      <c r="A295" s="57"/>
      <c r="B295" s="58"/>
      <c r="C295" s="59">
        <v>4419</v>
      </c>
      <c r="D295" s="61" t="s">
        <v>21</v>
      </c>
      <c r="E295" s="60">
        <v>300</v>
      </c>
      <c r="F295" s="60">
        <v>300</v>
      </c>
      <c r="G295" s="60">
        <v>160.27000000000001</v>
      </c>
      <c r="H295" s="53">
        <f t="shared" si="60"/>
        <v>0.53423333333333334</v>
      </c>
      <c r="I295" s="53">
        <f t="shared" si="61"/>
        <v>5.5604464757885259E-7</v>
      </c>
      <c r="J295" s="60">
        <f t="shared" si="62"/>
        <v>10.27000000000001</v>
      </c>
    </row>
    <row r="296" spans="1:10" x14ac:dyDescent="0.2">
      <c r="A296" s="57"/>
      <c r="B296" s="58"/>
      <c r="C296" s="59">
        <v>4420</v>
      </c>
      <c r="D296" s="61" t="s">
        <v>22</v>
      </c>
      <c r="E296" s="60">
        <v>12500</v>
      </c>
      <c r="F296" s="60">
        <v>24500</v>
      </c>
      <c r="G296" s="60">
        <v>11077.52</v>
      </c>
      <c r="H296" s="53">
        <f t="shared" si="60"/>
        <v>0.45214367346938777</v>
      </c>
      <c r="I296" s="53">
        <f t="shared" si="61"/>
        <v>3.8432618109737887E-5</v>
      </c>
      <c r="J296" s="60">
        <f t="shared" si="62"/>
        <v>-1172.4799999999996</v>
      </c>
    </row>
    <row r="297" spans="1:10" x14ac:dyDescent="0.2">
      <c r="A297" s="57"/>
      <c r="B297" s="58"/>
      <c r="C297" s="59">
        <v>4428</v>
      </c>
      <c r="D297" s="61" t="s">
        <v>22</v>
      </c>
      <c r="E297" s="60">
        <v>12750</v>
      </c>
      <c r="F297" s="60">
        <v>12750</v>
      </c>
      <c r="G297" s="60">
        <v>0</v>
      </c>
      <c r="H297" s="53">
        <f t="shared" si="60"/>
        <v>0</v>
      </c>
      <c r="I297" s="53">
        <f t="shared" si="61"/>
        <v>0</v>
      </c>
      <c r="J297" s="60">
        <f t="shared" si="62"/>
        <v>-6375</v>
      </c>
    </row>
    <row r="298" spans="1:10" x14ac:dyDescent="0.2">
      <c r="A298" s="57"/>
      <c r="B298" s="58"/>
      <c r="C298" s="59">
        <v>4429</v>
      </c>
      <c r="D298" s="61" t="s">
        <v>22</v>
      </c>
      <c r="E298" s="60">
        <v>2250</v>
      </c>
      <c r="F298" s="60">
        <v>2250</v>
      </c>
      <c r="G298" s="60">
        <v>0</v>
      </c>
      <c r="H298" s="53">
        <f t="shared" si="60"/>
        <v>0</v>
      </c>
      <c r="I298" s="53">
        <f t="shared" si="61"/>
        <v>0</v>
      </c>
      <c r="J298" s="60">
        <f t="shared" si="62"/>
        <v>-1125</v>
      </c>
    </row>
    <row r="299" spans="1:10" x14ac:dyDescent="0.2">
      <c r="A299" s="57"/>
      <c r="B299" s="58"/>
      <c r="C299" s="59">
        <v>4430</v>
      </c>
      <c r="D299" s="61" t="s">
        <v>23</v>
      </c>
      <c r="E299" s="60">
        <v>19100</v>
      </c>
      <c r="F299" s="60">
        <v>0</v>
      </c>
      <c r="G299" s="60">
        <v>0</v>
      </c>
      <c r="H299" s="53" t="e">
        <f t="shared" si="60"/>
        <v>#DIV/0!</v>
      </c>
      <c r="I299" s="53">
        <f t="shared" si="61"/>
        <v>0</v>
      </c>
      <c r="J299" s="60">
        <f t="shared" si="62"/>
        <v>0</v>
      </c>
    </row>
    <row r="300" spans="1:10" x14ac:dyDescent="0.2">
      <c r="A300" s="57"/>
      <c r="B300" s="58"/>
      <c r="C300" s="59">
        <v>4610</v>
      </c>
      <c r="D300" s="57" t="s">
        <v>27</v>
      </c>
      <c r="E300" s="60">
        <v>1000</v>
      </c>
      <c r="F300" s="60">
        <v>1000</v>
      </c>
      <c r="G300" s="60">
        <v>0</v>
      </c>
      <c r="H300" s="53">
        <f t="shared" si="60"/>
        <v>0</v>
      </c>
      <c r="I300" s="53">
        <f t="shared" si="61"/>
        <v>0</v>
      </c>
      <c r="J300" s="60">
        <f t="shared" si="62"/>
        <v>-500</v>
      </c>
    </row>
    <row r="301" spans="1:10" x14ac:dyDescent="0.2">
      <c r="A301" s="57"/>
      <c r="B301" s="58"/>
      <c r="C301" s="59">
        <v>4950</v>
      </c>
      <c r="D301" s="61" t="s">
        <v>45</v>
      </c>
      <c r="E301" s="60">
        <v>1200</v>
      </c>
      <c r="F301" s="60">
        <v>1200</v>
      </c>
      <c r="G301" s="60">
        <v>691</v>
      </c>
      <c r="H301" s="53">
        <f t="shared" si="60"/>
        <v>0.57583333333333331</v>
      </c>
      <c r="I301" s="53">
        <f t="shared" si="61"/>
        <v>2.3973722560490867E-6</v>
      </c>
      <c r="J301" s="60">
        <f t="shared" si="62"/>
        <v>91</v>
      </c>
    </row>
    <row r="302" spans="1:10" s="19" customFormat="1" x14ac:dyDescent="0.2">
      <c r="A302" s="45"/>
      <c r="B302" s="46"/>
      <c r="C302" s="47"/>
      <c r="D302" s="70" t="s">
        <v>29</v>
      </c>
      <c r="E302" s="48">
        <v>1605780</v>
      </c>
      <c r="F302" s="48">
        <v>3407780</v>
      </c>
      <c r="G302" s="48">
        <v>0</v>
      </c>
      <c r="H302" s="13">
        <f t="shared" si="60"/>
        <v>0</v>
      </c>
      <c r="I302" s="13">
        <f t="shared" si="61"/>
        <v>0</v>
      </c>
      <c r="J302" s="48">
        <f t="shared" si="62"/>
        <v>-1703890</v>
      </c>
    </row>
    <row r="303" spans="1:10" ht="27" customHeight="1" x14ac:dyDescent="0.2">
      <c r="A303" s="57"/>
      <c r="B303" s="58"/>
      <c r="C303" s="59">
        <v>6010</v>
      </c>
      <c r="D303" s="61" t="s">
        <v>229</v>
      </c>
      <c r="E303" s="60">
        <v>1500000</v>
      </c>
      <c r="F303" s="60">
        <v>3302000</v>
      </c>
      <c r="G303" s="60">
        <v>0</v>
      </c>
      <c r="H303" s="53">
        <f t="shared" si="60"/>
        <v>0</v>
      </c>
      <c r="I303" s="53">
        <f t="shared" si="61"/>
        <v>0</v>
      </c>
      <c r="J303" s="60">
        <f t="shared" si="62"/>
        <v>-1651000</v>
      </c>
    </row>
    <row r="304" spans="1:10" x14ac:dyDescent="0.2">
      <c r="A304" s="57"/>
      <c r="B304" s="58"/>
      <c r="C304" s="59">
        <v>6050</v>
      </c>
      <c r="D304" s="61" t="s">
        <v>33</v>
      </c>
      <c r="E304" s="60">
        <v>105780</v>
      </c>
      <c r="F304" s="60">
        <v>105780</v>
      </c>
      <c r="G304" s="60">
        <v>0</v>
      </c>
      <c r="H304" s="53">
        <f t="shared" si="60"/>
        <v>0</v>
      </c>
      <c r="I304" s="53">
        <f t="shared" si="61"/>
        <v>0</v>
      </c>
      <c r="J304" s="60">
        <f t="shared" si="62"/>
        <v>-52890</v>
      </c>
    </row>
    <row r="305" spans="1:10" s="15" customFormat="1" ht="16.5" customHeight="1" x14ac:dyDescent="0.2">
      <c r="A305" s="37" t="s">
        <v>63</v>
      </c>
      <c r="B305" s="93" t="s">
        <v>64</v>
      </c>
      <c r="C305" s="93"/>
      <c r="D305" s="93"/>
      <c r="E305" s="38">
        <v>2116409</v>
      </c>
      <c r="F305" s="30">
        <v>2927403</v>
      </c>
      <c r="G305" s="30">
        <v>1497694.57</v>
      </c>
      <c r="H305" s="29">
        <f t="shared" si="60"/>
        <v>0.51161202266992278</v>
      </c>
      <c r="I305" s="29">
        <f>+G305/$G$8</f>
        <v>5.1961380754752054E-3</v>
      </c>
      <c r="J305" s="30">
        <f t="shared" si="62"/>
        <v>33993.070000000065</v>
      </c>
    </row>
    <row r="306" spans="1:10" s="14" customFormat="1" ht="26.25" customHeight="1" x14ac:dyDescent="0.2">
      <c r="A306" s="54"/>
      <c r="B306" s="39" t="s">
        <v>230</v>
      </c>
      <c r="C306" s="55"/>
      <c r="D306" s="63" t="s">
        <v>65</v>
      </c>
      <c r="E306" s="56">
        <v>1851409</v>
      </c>
      <c r="F306" s="42">
        <v>1851409</v>
      </c>
      <c r="G306" s="42">
        <v>1149289.53</v>
      </c>
      <c r="H306" s="44">
        <f t="shared" si="60"/>
        <v>0.62076479589328992</v>
      </c>
      <c r="I306" s="44">
        <f t="shared" ref="I306:I330" si="63">+G306/$G$8</f>
        <v>3.9873731308099772E-3</v>
      </c>
      <c r="J306" s="42">
        <f t="shared" si="62"/>
        <v>223585.03000000003</v>
      </c>
    </row>
    <row r="307" spans="1:10" s="19" customFormat="1" x14ac:dyDescent="0.2">
      <c r="A307" s="45" t="s">
        <v>327</v>
      </c>
      <c r="B307" s="46"/>
      <c r="C307" s="47"/>
      <c r="D307" s="70" t="s">
        <v>3</v>
      </c>
      <c r="E307" s="48">
        <v>1851409</v>
      </c>
      <c r="F307" s="48">
        <v>1851409</v>
      </c>
      <c r="G307" s="48">
        <v>1149289.53</v>
      </c>
      <c r="H307" s="13">
        <f t="shared" ref="H307:H331" si="64">+G307/F307</f>
        <v>0.62076479589328992</v>
      </c>
      <c r="I307" s="13">
        <f t="shared" si="63"/>
        <v>3.9873731308099772E-3</v>
      </c>
      <c r="J307" s="48">
        <f t="shared" si="62"/>
        <v>223585.03000000003</v>
      </c>
    </row>
    <row r="308" spans="1:10" ht="63.75" x14ac:dyDescent="0.2">
      <c r="A308" s="57"/>
      <c r="B308" s="58"/>
      <c r="C308" s="59">
        <v>2360</v>
      </c>
      <c r="D308" s="61" t="s">
        <v>231</v>
      </c>
      <c r="E308" s="60">
        <v>170000</v>
      </c>
      <c r="F308" s="60">
        <v>170000</v>
      </c>
      <c r="G308" s="60">
        <v>170000</v>
      </c>
      <c r="H308" s="53">
        <f t="shared" si="64"/>
        <v>1</v>
      </c>
      <c r="I308" s="53">
        <f t="shared" si="63"/>
        <v>5.8980214692958715E-4</v>
      </c>
      <c r="J308" s="60">
        <f t="shared" si="62"/>
        <v>85000</v>
      </c>
    </row>
    <row r="309" spans="1:10" x14ac:dyDescent="0.2">
      <c r="A309" s="57"/>
      <c r="B309" s="58"/>
      <c r="C309" s="59">
        <v>4110</v>
      </c>
      <c r="D309" s="61" t="s">
        <v>9</v>
      </c>
      <c r="E309" s="60">
        <v>0</v>
      </c>
      <c r="F309" s="60">
        <v>760</v>
      </c>
      <c r="G309" s="60">
        <v>379.75</v>
      </c>
      <c r="H309" s="53">
        <f t="shared" si="64"/>
        <v>0.49967105263157896</v>
      </c>
      <c r="I309" s="53">
        <f t="shared" si="63"/>
        <v>1.3175139135088867E-6</v>
      </c>
      <c r="J309" s="60">
        <f t="shared" si="62"/>
        <v>-0.25</v>
      </c>
    </row>
    <row r="310" spans="1:10" x14ac:dyDescent="0.2">
      <c r="A310" s="57"/>
      <c r="B310" s="58"/>
      <c r="C310" s="59">
        <v>4117</v>
      </c>
      <c r="D310" s="61" t="s">
        <v>9</v>
      </c>
      <c r="E310" s="60">
        <v>9141</v>
      </c>
      <c r="F310" s="60">
        <v>9141</v>
      </c>
      <c r="G310" s="60">
        <v>2133.5700000000002</v>
      </c>
      <c r="H310" s="53">
        <f t="shared" si="64"/>
        <v>0.23340662947161145</v>
      </c>
      <c r="I310" s="53">
        <f t="shared" si="63"/>
        <v>7.4022598036738785E-6</v>
      </c>
      <c r="J310" s="60">
        <f t="shared" si="62"/>
        <v>-2436.9299999999998</v>
      </c>
    </row>
    <row r="311" spans="1:10" x14ac:dyDescent="0.2">
      <c r="A311" s="57"/>
      <c r="B311" s="58"/>
      <c r="C311" s="59">
        <v>4119</v>
      </c>
      <c r="D311" s="61" t="s">
        <v>9</v>
      </c>
      <c r="E311" s="60">
        <v>1613</v>
      </c>
      <c r="F311" s="60">
        <v>1613</v>
      </c>
      <c r="G311" s="60">
        <v>376.53</v>
      </c>
      <c r="H311" s="53">
        <f t="shared" si="64"/>
        <v>0.23343459392436453</v>
      </c>
      <c r="I311" s="53">
        <f t="shared" si="63"/>
        <v>1.3063423669611614E-6</v>
      </c>
      <c r="J311" s="60">
        <f t="shared" si="62"/>
        <v>-429.97</v>
      </c>
    </row>
    <row r="312" spans="1:10" x14ac:dyDescent="0.2">
      <c r="A312" s="57"/>
      <c r="B312" s="58"/>
      <c r="C312" s="59">
        <v>4120</v>
      </c>
      <c r="D312" s="61" t="s">
        <v>10</v>
      </c>
      <c r="E312" s="60">
        <v>0</v>
      </c>
      <c r="F312" s="60">
        <v>124</v>
      </c>
      <c r="G312" s="60">
        <v>61.25</v>
      </c>
      <c r="H312" s="53">
        <f t="shared" si="64"/>
        <v>0.49395161290322581</v>
      </c>
      <c r="I312" s="53">
        <f t="shared" si="63"/>
        <v>2.1250224411433655E-7</v>
      </c>
      <c r="J312" s="60">
        <f t="shared" si="62"/>
        <v>-0.75</v>
      </c>
    </row>
    <row r="313" spans="1:10" x14ac:dyDescent="0.2">
      <c r="A313" s="57"/>
      <c r="B313" s="58"/>
      <c r="C313" s="59">
        <v>4127</v>
      </c>
      <c r="D313" s="61" t="s">
        <v>10</v>
      </c>
      <c r="E313" s="60">
        <v>1481</v>
      </c>
      <c r="F313" s="60">
        <v>1481</v>
      </c>
      <c r="G313" s="60">
        <v>311.35000000000002</v>
      </c>
      <c r="H313" s="53">
        <f t="shared" si="64"/>
        <v>0.21022957461174882</v>
      </c>
      <c r="I313" s="53">
        <f t="shared" si="63"/>
        <v>1.0802052849795705E-6</v>
      </c>
      <c r="J313" s="60">
        <f t="shared" si="62"/>
        <v>-429.15</v>
      </c>
    </row>
    <row r="314" spans="1:10" x14ac:dyDescent="0.2">
      <c r="A314" s="57"/>
      <c r="B314" s="58"/>
      <c r="C314" s="59">
        <v>4129</v>
      </c>
      <c r="D314" s="61" t="s">
        <v>10</v>
      </c>
      <c r="E314" s="60">
        <v>262</v>
      </c>
      <c r="F314" s="60">
        <v>262</v>
      </c>
      <c r="G314" s="60">
        <v>54.95</v>
      </c>
      <c r="H314" s="53">
        <f t="shared" si="64"/>
        <v>0.20973282442748092</v>
      </c>
      <c r="I314" s="53">
        <f t="shared" si="63"/>
        <v>1.9064487043400481E-7</v>
      </c>
      <c r="J314" s="60">
        <f t="shared" si="62"/>
        <v>-76.05</v>
      </c>
    </row>
    <row r="315" spans="1:10" x14ac:dyDescent="0.2">
      <c r="A315" s="57"/>
      <c r="B315" s="58"/>
      <c r="C315" s="59">
        <v>4170</v>
      </c>
      <c r="D315" s="61" t="s">
        <v>12</v>
      </c>
      <c r="E315" s="60">
        <v>0</v>
      </c>
      <c r="F315" s="60">
        <v>8200</v>
      </c>
      <c r="G315" s="60">
        <v>7739</v>
      </c>
      <c r="H315" s="53">
        <f t="shared" si="64"/>
        <v>0.943780487804878</v>
      </c>
      <c r="I315" s="53">
        <f t="shared" si="63"/>
        <v>2.6849875382871029E-5</v>
      </c>
      <c r="J315" s="60">
        <f t="shared" si="62"/>
        <v>3639</v>
      </c>
    </row>
    <row r="316" spans="1:10" x14ac:dyDescent="0.2">
      <c r="A316" s="57"/>
      <c r="B316" s="58"/>
      <c r="C316" s="59">
        <v>4177</v>
      </c>
      <c r="D316" s="61" t="s">
        <v>12</v>
      </c>
      <c r="E316" s="60">
        <v>60171</v>
      </c>
      <c r="F316" s="60">
        <v>60171</v>
      </c>
      <c r="G316" s="60">
        <v>14556.18</v>
      </c>
      <c r="H316" s="53">
        <f t="shared" si="64"/>
        <v>0.24191354639278059</v>
      </c>
      <c r="I316" s="53">
        <f t="shared" si="63"/>
        <v>5.050156597113834E-5</v>
      </c>
      <c r="J316" s="60">
        <f t="shared" si="62"/>
        <v>-15529.32</v>
      </c>
    </row>
    <row r="317" spans="1:10" x14ac:dyDescent="0.2">
      <c r="A317" s="57"/>
      <c r="B317" s="58"/>
      <c r="C317" s="59">
        <v>4179</v>
      </c>
      <c r="D317" s="61" t="s">
        <v>12</v>
      </c>
      <c r="E317" s="60">
        <v>10617</v>
      </c>
      <c r="F317" s="60">
        <v>10617</v>
      </c>
      <c r="G317" s="60">
        <v>2568.67</v>
      </c>
      <c r="H317" s="53">
        <f t="shared" si="64"/>
        <v>0.24193934256381275</v>
      </c>
      <c r="I317" s="53">
        <f t="shared" si="63"/>
        <v>8.9118063573742505E-6</v>
      </c>
      <c r="J317" s="60">
        <f t="shared" si="62"/>
        <v>-2739.83</v>
      </c>
    </row>
    <row r="318" spans="1:10" x14ac:dyDescent="0.2">
      <c r="A318" s="57"/>
      <c r="B318" s="58"/>
      <c r="C318" s="59">
        <v>4210</v>
      </c>
      <c r="D318" s="61" t="s">
        <v>13</v>
      </c>
      <c r="E318" s="60">
        <v>65000</v>
      </c>
      <c r="F318" s="60">
        <v>75537</v>
      </c>
      <c r="G318" s="60">
        <v>75537</v>
      </c>
      <c r="H318" s="53">
        <f t="shared" si="64"/>
        <v>1</v>
      </c>
      <c r="I318" s="53">
        <f t="shared" si="63"/>
        <v>2.6206991042717779E-4</v>
      </c>
      <c r="J318" s="60">
        <f t="shared" si="62"/>
        <v>37768.5</v>
      </c>
    </row>
    <row r="319" spans="1:10" x14ac:dyDescent="0.2">
      <c r="A319" s="57"/>
      <c r="B319" s="58"/>
      <c r="C319" s="59">
        <v>4300</v>
      </c>
      <c r="D319" s="61" t="s">
        <v>4</v>
      </c>
      <c r="E319" s="60">
        <v>416200</v>
      </c>
      <c r="F319" s="60">
        <v>394257</v>
      </c>
      <c r="G319" s="60">
        <v>235929.17</v>
      </c>
      <c r="H319" s="53">
        <f t="shared" si="64"/>
        <v>0.59841466353165573</v>
      </c>
      <c r="I319" s="53">
        <f t="shared" si="63"/>
        <v>8.1853841758420913E-4</v>
      </c>
      <c r="J319" s="60">
        <f t="shared" si="62"/>
        <v>38800.670000000013</v>
      </c>
    </row>
    <row r="320" spans="1:10" x14ac:dyDescent="0.2">
      <c r="A320" s="57"/>
      <c r="B320" s="58"/>
      <c r="C320" s="59">
        <v>4307</v>
      </c>
      <c r="D320" s="61" t="s">
        <v>4</v>
      </c>
      <c r="E320" s="60">
        <v>374785</v>
      </c>
      <c r="F320" s="60">
        <v>374785</v>
      </c>
      <c r="G320" s="60">
        <v>29420.2</v>
      </c>
      <c r="H320" s="53">
        <f t="shared" si="64"/>
        <v>7.8498872687007226E-2</v>
      </c>
      <c r="I320" s="53">
        <f t="shared" si="63"/>
        <v>1.0207115954763436E-4</v>
      </c>
      <c r="J320" s="60">
        <f t="shared" si="62"/>
        <v>-157972.29999999999</v>
      </c>
    </row>
    <row r="321" spans="1:10" x14ac:dyDescent="0.2">
      <c r="A321" s="57"/>
      <c r="B321" s="58"/>
      <c r="C321" s="59">
        <v>4309</v>
      </c>
      <c r="D321" s="61" t="s">
        <v>4</v>
      </c>
      <c r="E321" s="60">
        <v>66139</v>
      </c>
      <c r="F321" s="60">
        <v>66139</v>
      </c>
      <c r="G321" s="60">
        <v>5191.8</v>
      </c>
      <c r="H321" s="53">
        <f t="shared" si="64"/>
        <v>7.8498314156549093E-2</v>
      </c>
      <c r="I321" s="53">
        <f t="shared" si="63"/>
        <v>1.8012557567229593E-5</v>
      </c>
      <c r="J321" s="60">
        <f t="shared" si="62"/>
        <v>-27877.7</v>
      </c>
    </row>
    <row r="322" spans="1:10" x14ac:dyDescent="0.2">
      <c r="A322" s="57"/>
      <c r="B322" s="58"/>
      <c r="C322" s="59">
        <v>4380</v>
      </c>
      <c r="D322" s="61" t="s">
        <v>19</v>
      </c>
      <c r="E322" s="60">
        <v>10000</v>
      </c>
      <c r="F322" s="60">
        <v>10000</v>
      </c>
      <c r="G322" s="60">
        <v>332.68</v>
      </c>
      <c r="H322" s="53">
        <f t="shared" si="64"/>
        <v>3.3267999999999999E-2</v>
      </c>
      <c r="I322" s="53">
        <f t="shared" si="63"/>
        <v>1.1542081072972651E-6</v>
      </c>
      <c r="J322" s="60">
        <f t="shared" si="62"/>
        <v>-4667.32</v>
      </c>
    </row>
    <row r="323" spans="1:10" x14ac:dyDescent="0.2">
      <c r="A323" s="57"/>
      <c r="B323" s="58"/>
      <c r="C323" s="59">
        <v>4410</v>
      </c>
      <c r="D323" s="61" t="s">
        <v>21</v>
      </c>
      <c r="E323" s="60">
        <v>0</v>
      </c>
      <c r="F323" s="60">
        <v>261</v>
      </c>
      <c r="G323" s="60">
        <v>261</v>
      </c>
      <c r="H323" s="53">
        <f t="shared" si="64"/>
        <v>1</v>
      </c>
      <c r="I323" s="53">
        <f t="shared" si="63"/>
        <v>9.0551976675660146E-7</v>
      </c>
      <c r="J323" s="60">
        <f t="shared" si="62"/>
        <v>130.5</v>
      </c>
    </row>
    <row r="324" spans="1:10" x14ac:dyDescent="0.2">
      <c r="A324" s="57"/>
      <c r="B324" s="58"/>
      <c r="C324" s="59">
        <v>4417</v>
      </c>
      <c r="D324" s="61" t="s">
        <v>21</v>
      </c>
      <c r="E324" s="60">
        <v>15300</v>
      </c>
      <c r="F324" s="60">
        <v>15300</v>
      </c>
      <c r="G324" s="60">
        <v>519.27</v>
      </c>
      <c r="H324" s="53">
        <f t="shared" si="64"/>
        <v>3.3939215686274511E-2</v>
      </c>
      <c r="I324" s="53">
        <f t="shared" si="63"/>
        <v>1.8015680049183923E-6</v>
      </c>
      <c r="J324" s="60">
        <f t="shared" si="62"/>
        <v>-7130.73</v>
      </c>
    </row>
    <row r="325" spans="1:10" x14ac:dyDescent="0.2">
      <c r="A325" s="57"/>
      <c r="B325" s="58"/>
      <c r="C325" s="59">
        <v>4419</v>
      </c>
      <c r="D325" s="61" t="s">
        <v>21</v>
      </c>
      <c r="E325" s="60">
        <v>2700</v>
      </c>
      <c r="F325" s="60">
        <v>2700</v>
      </c>
      <c r="G325" s="60">
        <v>91.63</v>
      </c>
      <c r="H325" s="53">
        <f t="shared" si="64"/>
        <v>3.3937037037037036E-2</v>
      </c>
      <c r="I325" s="53">
        <f t="shared" si="63"/>
        <v>3.1790335719504745E-7</v>
      </c>
      <c r="J325" s="60">
        <f t="shared" si="62"/>
        <v>-1258.3699999999999</v>
      </c>
    </row>
    <row r="326" spans="1:10" x14ac:dyDescent="0.2">
      <c r="A326" s="57"/>
      <c r="B326" s="58"/>
      <c r="C326" s="59">
        <v>4420</v>
      </c>
      <c r="D326" s="61" t="s">
        <v>22</v>
      </c>
      <c r="E326" s="60">
        <v>0</v>
      </c>
      <c r="F326" s="60">
        <v>461</v>
      </c>
      <c r="G326" s="60">
        <v>0</v>
      </c>
      <c r="H326" s="53">
        <f t="shared" si="64"/>
        <v>0</v>
      </c>
      <c r="I326" s="53">
        <f t="shared" si="63"/>
        <v>0</v>
      </c>
      <c r="J326" s="60">
        <f t="shared" si="62"/>
        <v>-230.5</v>
      </c>
    </row>
    <row r="327" spans="1:10" x14ac:dyDescent="0.2">
      <c r="A327" s="57"/>
      <c r="B327" s="58"/>
      <c r="C327" s="59">
        <v>4427</v>
      </c>
      <c r="D327" s="61" t="s">
        <v>22</v>
      </c>
      <c r="E327" s="60">
        <v>40800</v>
      </c>
      <c r="F327" s="60">
        <v>40800</v>
      </c>
      <c r="G327" s="60">
        <v>1923.08</v>
      </c>
      <c r="H327" s="53">
        <f t="shared" si="64"/>
        <v>4.7134313725490193E-2</v>
      </c>
      <c r="I327" s="53">
        <f t="shared" si="63"/>
        <v>6.6719806630432373E-6</v>
      </c>
      <c r="J327" s="60">
        <f t="shared" si="62"/>
        <v>-18476.919999999998</v>
      </c>
    </row>
    <row r="328" spans="1:10" x14ac:dyDescent="0.2">
      <c r="A328" s="57"/>
      <c r="B328" s="58"/>
      <c r="C328" s="59">
        <v>4429</v>
      </c>
      <c r="D328" s="61" t="s">
        <v>22</v>
      </c>
      <c r="E328" s="60">
        <v>7200</v>
      </c>
      <c r="F328" s="60">
        <v>7200</v>
      </c>
      <c r="G328" s="60">
        <v>339.37</v>
      </c>
      <c r="H328" s="53">
        <f t="shared" si="64"/>
        <v>4.7134722222222224E-2</v>
      </c>
      <c r="I328" s="53">
        <f t="shared" si="63"/>
        <v>1.1774185564911412E-6</v>
      </c>
      <c r="J328" s="60">
        <f t="shared" si="62"/>
        <v>-3260.63</v>
      </c>
    </row>
    <row r="329" spans="1:10" x14ac:dyDescent="0.2">
      <c r="A329" s="57"/>
      <c r="B329" s="58"/>
      <c r="C329" s="59">
        <v>4430</v>
      </c>
      <c r="D329" s="61" t="s">
        <v>23</v>
      </c>
      <c r="E329" s="60">
        <v>600000</v>
      </c>
      <c r="F329" s="60">
        <v>600000</v>
      </c>
      <c r="G329" s="60">
        <v>600000</v>
      </c>
      <c r="H329" s="53">
        <f t="shared" si="64"/>
        <v>1</v>
      </c>
      <c r="I329" s="53">
        <f t="shared" si="63"/>
        <v>2.0816546362220725E-3</v>
      </c>
      <c r="J329" s="60">
        <f t="shared" si="62"/>
        <v>300000</v>
      </c>
    </row>
    <row r="330" spans="1:10" x14ac:dyDescent="0.2">
      <c r="A330" s="57"/>
      <c r="B330" s="58"/>
      <c r="C330" s="59">
        <v>4950</v>
      </c>
      <c r="D330" s="61" t="s">
        <v>45</v>
      </c>
      <c r="E330" s="60">
        <v>0</v>
      </c>
      <c r="F330" s="60">
        <v>1600</v>
      </c>
      <c r="G330" s="60">
        <v>1563.08</v>
      </c>
      <c r="H330" s="53">
        <f t="shared" si="64"/>
        <v>0.97692499999999993</v>
      </c>
      <c r="I330" s="53">
        <f t="shared" si="63"/>
        <v>5.4229878813099946E-6</v>
      </c>
      <c r="J330" s="60">
        <f t="shared" si="62"/>
        <v>763.07999999999993</v>
      </c>
    </row>
    <row r="331" spans="1:10" s="14" customFormat="1" ht="15.75" customHeight="1" x14ac:dyDescent="0.2">
      <c r="A331" s="54"/>
      <c r="B331" s="39" t="s">
        <v>232</v>
      </c>
      <c r="C331" s="55"/>
      <c r="D331" s="63" t="s">
        <v>38</v>
      </c>
      <c r="E331" s="56">
        <v>265000</v>
      </c>
      <c r="F331" s="42">
        <v>1075994</v>
      </c>
      <c r="G331" s="42">
        <v>348405.04</v>
      </c>
      <c r="H331" s="44">
        <f t="shared" si="64"/>
        <v>0.3237983111429989</v>
      </c>
      <c r="I331" s="44">
        <f t="shared" ref="I331" si="65">+G331/$G$8</f>
        <v>1.2087649446652275E-3</v>
      </c>
      <c r="J331" s="42">
        <f t="shared" si="62"/>
        <v>-189591.96000000002</v>
      </c>
    </row>
    <row r="332" spans="1:10" s="19" customFormat="1" x14ac:dyDescent="0.2">
      <c r="A332" s="45"/>
      <c r="B332" s="46"/>
      <c r="C332" s="47"/>
      <c r="D332" s="70" t="s">
        <v>3</v>
      </c>
      <c r="E332" s="48">
        <v>265000</v>
      </c>
      <c r="F332" s="48">
        <v>265000</v>
      </c>
      <c r="G332" s="48">
        <v>8737.6</v>
      </c>
      <c r="H332" s="13">
        <f t="shared" ref="H332:H339" si="66">+G332/F332</f>
        <v>3.2972075471698115E-2</v>
      </c>
      <c r="I332" s="13">
        <f t="shared" ref="I332:I337" si="67">+G332/$G$8</f>
        <v>3.0314442582423301E-5</v>
      </c>
      <c r="J332" s="48">
        <f t="shared" si="62"/>
        <v>-123762.4</v>
      </c>
    </row>
    <row r="333" spans="1:10" x14ac:dyDescent="0.2">
      <c r="A333" s="57"/>
      <c r="B333" s="58"/>
      <c r="C333" s="59">
        <v>4210</v>
      </c>
      <c r="D333" s="61" t="s">
        <v>13</v>
      </c>
      <c r="E333" s="60">
        <v>10000</v>
      </c>
      <c r="F333" s="60">
        <v>10000</v>
      </c>
      <c r="G333" s="60">
        <v>1000</v>
      </c>
      <c r="H333" s="53">
        <f t="shared" si="66"/>
        <v>0.1</v>
      </c>
      <c r="I333" s="53">
        <f t="shared" si="67"/>
        <v>3.4694243937034537E-6</v>
      </c>
      <c r="J333" s="60">
        <f t="shared" si="62"/>
        <v>-4000</v>
      </c>
    </row>
    <row r="334" spans="1:10" x14ac:dyDescent="0.2">
      <c r="A334" s="57"/>
      <c r="B334" s="58"/>
      <c r="C334" s="59">
        <v>4300</v>
      </c>
      <c r="D334" s="61" t="s">
        <v>4</v>
      </c>
      <c r="E334" s="60">
        <v>255000</v>
      </c>
      <c r="F334" s="60">
        <v>243221</v>
      </c>
      <c r="G334" s="60">
        <v>3900</v>
      </c>
      <c r="H334" s="53">
        <f t="shared" si="66"/>
        <v>1.6034799626676973E-2</v>
      </c>
      <c r="I334" s="53">
        <f t="shared" si="67"/>
        <v>1.353075513544347E-5</v>
      </c>
      <c r="J334" s="60">
        <f t="shared" si="62"/>
        <v>-117710.5</v>
      </c>
    </row>
    <row r="335" spans="1:10" ht="25.5" x14ac:dyDescent="0.2">
      <c r="A335" s="57"/>
      <c r="B335" s="58"/>
      <c r="C335" s="59">
        <v>4390</v>
      </c>
      <c r="D335" s="61" t="s">
        <v>44</v>
      </c>
      <c r="E335" s="60">
        <v>0</v>
      </c>
      <c r="F335" s="60">
        <v>11779</v>
      </c>
      <c r="G335" s="60">
        <v>3837.6</v>
      </c>
      <c r="H335" s="53">
        <f t="shared" si="66"/>
        <v>0.32580015281433056</v>
      </c>
      <c r="I335" s="53">
        <f t="shared" si="67"/>
        <v>1.3314263053276374E-5</v>
      </c>
      <c r="J335" s="60">
        <f t="shared" si="62"/>
        <v>-2051.9</v>
      </c>
    </row>
    <row r="336" spans="1:10" s="19" customFormat="1" x14ac:dyDescent="0.2">
      <c r="A336" s="45"/>
      <c r="B336" s="46"/>
      <c r="C336" s="47"/>
      <c r="D336" s="70" t="s">
        <v>29</v>
      </c>
      <c r="E336" s="48">
        <v>0</v>
      </c>
      <c r="F336" s="48">
        <v>810994</v>
      </c>
      <c r="G336" s="48">
        <v>339667.44</v>
      </c>
      <c r="H336" s="13">
        <f t="shared" si="66"/>
        <v>0.41882854866990382</v>
      </c>
      <c r="I336" s="13">
        <f t="shared" si="67"/>
        <v>1.1784505020828043E-3</v>
      </c>
      <c r="J336" s="48">
        <f t="shared" si="62"/>
        <v>-65829.56</v>
      </c>
    </row>
    <row r="337" spans="1:10" ht="66.75" customHeight="1" x14ac:dyDescent="0.2">
      <c r="A337" s="57"/>
      <c r="B337" s="58"/>
      <c r="C337" s="59">
        <v>6209</v>
      </c>
      <c r="D337" s="61" t="s">
        <v>217</v>
      </c>
      <c r="E337" s="60">
        <v>0</v>
      </c>
      <c r="F337" s="60">
        <v>810994</v>
      </c>
      <c r="G337" s="60">
        <v>339667.44</v>
      </c>
      <c r="H337" s="53">
        <f t="shared" si="66"/>
        <v>0.41882854866990382</v>
      </c>
      <c r="I337" s="53">
        <f t="shared" si="67"/>
        <v>1.1784505020828043E-3</v>
      </c>
      <c r="J337" s="60">
        <f t="shared" si="62"/>
        <v>-65829.56</v>
      </c>
    </row>
    <row r="338" spans="1:10" s="15" customFormat="1" ht="16.5" customHeight="1" x14ac:dyDescent="0.2">
      <c r="A338" s="37" t="s">
        <v>66</v>
      </c>
      <c r="B338" s="93" t="s">
        <v>67</v>
      </c>
      <c r="C338" s="93"/>
      <c r="D338" s="93"/>
      <c r="E338" s="38">
        <v>6137315</v>
      </c>
      <c r="F338" s="30">
        <v>6137315</v>
      </c>
      <c r="G338" s="30">
        <v>2748387.66</v>
      </c>
      <c r="H338" s="29">
        <f t="shared" si="66"/>
        <v>0.44781596838356841</v>
      </c>
      <c r="I338" s="29">
        <f>+G338/$G$8</f>
        <v>9.5353231909575554E-3</v>
      </c>
      <c r="J338" s="30">
        <f t="shared" si="62"/>
        <v>-320269.83999999985</v>
      </c>
    </row>
    <row r="339" spans="1:10" s="14" customFormat="1" ht="27" customHeight="1" x14ac:dyDescent="0.2">
      <c r="A339" s="54"/>
      <c r="B339" s="39" t="s">
        <v>233</v>
      </c>
      <c r="C339" s="55"/>
      <c r="D339" s="63" t="s">
        <v>68</v>
      </c>
      <c r="E339" s="56">
        <v>6137315</v>
      </c>
      <c r="F339" s="42">
        <v>6137315</v>
      </c>
      <c r="G339" s="42">
        <v>2748387.66</v>
      </c>
      <c r="H339" s="44">
        <f t="shared" si="66"/>
        <v>0.44781596838356841</v>
      </c>
      <c r="I339" s="44">
        <f t="shared" ref="I339:I354" si="68">+G339/$G$8</f>
        <v>9.5353231909575554E-3</v>
      </c>
      <c r="J339" s="42">
        <f t="shared" si="62"/>
        <v>-320269.83999999985</v>
      </c>
    </row>
    <row r="340" spans="1:10" s="19" customFormat="1" x14ac:dyDescent="0.2">
      <c r="A340" s="45"/>
      <c r="B340" s="46"/>
      <c r="C340" s="47"/>
      <c r="D340" s="70" t="s">
        <v>3</v>
      </c>
      <c r="E340" s="48">
        <v>1731486</v>
      </c>
      <c r="F340" s="48">
        <v>1731486</v>
      </c>
      <c r="G340" s="48">
        <v>351093.75</v>
      </c>
      <c r="H340" s="13">
        <f t="shared" ref="H340:H356" si="69">+G340/F340</f>
        <v>0.20277019277083383</v>
      </c>
      <c r="I340" s="13">
        <f t="shared" si="68"/>
        <v>1.218093220726822E-3</v>
      </c>
      <c r="J340" s="48">
        <f t="shared" si="62"/>
        <v>-514649.25</v>
      </c>
    </row>
    <row r="341" spans="1:10" x14ac:dyDescent="0.2">
      <c r="A341" s="57"/>
      <c r="B341" s="58"/>
      <c r="C341" s="59">
        <v>4210</v>
      </c>
      <c r="D341" s="61" t="s">
        <v>13</v>
      </c>
      <c r="E341" s="60">
        <v>3600</v>
      </c>
      <c r="F341" s="60">
        <v>3600</v>
      </c>
      <c r="G341" s="60">
        <v>189.22</v>
      </c>
      <c r="H341" s="53">
        <f t="shared" si="69"/>
        <v>5.2561111111111114E-2</v>
      </c>
      <c r="I341" s="53">
        <f t="shared" si="68"/>
        <v>6.5648448377656756E-7</v>
      </c>
      <c r="J341" s="60">
        <f t="shared" si="62"/>
        <v>-1610.78</v>
      </c>
    </row>
    <row r="342" spans="1:10" x14ac:dyDescent="0.2">
      <c r="A342" s="57"/>
      <c r="B342" s="58"/>
      <c r="C342" s="59">
        <v>4260</v>
      </c>
      <c r="D342" s="61" t="s">
        <v>14</v>
      </c>
      <c r="E342" s="60">
        <v>752748</v>
      </c>
      <c r="F342" s="60">
        <v>752748</v>
      </c>
      <c r="G342" s="60">
        <v>144563.47</v>
      </c>
      <c r="H342" s="53">
        <f t="shared" si="69"/>
        <v>0.19204763081403073</v>
      </c>
      <c r="I342" s="53">
        <f t="shared" si="68"/>
        <v>5.0155202925641744E-4</v>
      </c>
      <c r="J342" s="60">
        <f t="shared" si="62"/>
        <v>-231810.53</v>
      </c>
    </row>
    <row r="343" spans="1:10" x14ac:dyDescent="0.2">
      <c r="A343" s="57"/>
      <c r="B343" s="58"/>
      <c r="C343" s="59">
        <v>4270</v>
      </c>
      <c r="D343" s="61" t="s">
        <v>15</v>
      </c>
      <c r="E343" s="60">
        <v>270893</v>
      </c>
      <c r="F343" s="60">
        <v>270893</v>
      </c>
      <c r="G343" s="60">
        <v>19436.91</v>
      </c>
      <c r="H343" s="53">
        <f t="shared" si="69"/>
        <v>7.1751244956495736E-2</v>
      </c>
      <c r="I343" s="53">
        <f t="shared" si="68"/>
        <v>6.7434889692218598E-5</v>
      </c>
      <c r="J343" s="60">
        <f t="shared" si="62"/>
        <v>-116009.59</v>
      </c>
    </row>
    <row r="344" spans="1:10" x14ac:dyDescent="0.2">
      <c r="A344" s="57"/>
      <c r="B344" s="58"/>
      <c r="C344" s="59">
        <v>4300</v>
      </c>
      <c r="D344" s="61" t="s">
        <v>4</v>
      </c>
      <c r="E344" s="60">
        <v>294026</v>
      </c>
      <c r="F344" s="60">
        <v>294026</v>
      </c>
      <c r="G344" s="60">
        <v>97186.87</v>
      </c>
      <c r="H344" s="53">
        <f t="shared" si="69"/>
        <v>0.3305383537510288</v>
      </c>
      <c r="I344" s="53">
        <f t="shared" si="68"/>
        <v>3.3718249752568639E-4</v>
      </c>
      <c r="J344" s="60">
        <f t="shared" si="62"/>
        <v>-49826.130000000005</v>
      </c>
    </row>
    <row r="345" spans="1:10" ht="25.5" x14ac:dyDescent="0.2">
      <c r="A345" s="57"/>
      <c r="B345" s="58"/>
      <c r="C345" s="59">
        <v>4390</v>
      </c>
      <c r="D345" s="61" t="s">
        <v>44</v>
      </c>
      <c r="E345" s="60">
        <v>128850</v>
      </c>
      <c r="F345" s="60">
        <v>128850</v>
      </c>
      <c r="G345" s="60">
        <v>20449.84</v>
      </c>
      <c r="H345" s="53">
        <f t="shared" si="69"/>
        <v>0.1587104384943733</v>
      </c>
      <c r="I345" s="53">
        <f t="shared" si="68"/>
        <v>7.0949173743332643E-5</v>
      </c>
      <c r="J345" s="60">
        <f t="shared" ref="J345:J408" si="70">+G345-F345*50%</f>
        <v>-43975.16</v>
      </c>
    </row>
    <row r="346" spans="1:10" ht="25.5" x14ac:dyDescent="0.2">
      <c r="A346" s="57"/>
      <c r="B346" s="58"/>
      <c r="C346" s="59">
        <v>4400</v>
      </c>
      <c r="D346" s="61" t="s">
        <v>207</v>
      </c>
      <c r="E346" s="60">
        <v>134365</v>
      </c>
      <c r="F346" s="60">
        <v>134365</v>
      </c>
      <c r="G346" s="60">
        <v>10695.35</v>
      </c>
      <c r="H346" s="53">
        <f t="shared" si="69"/>
        <v>7.959922598891081E-2</v>
      </c>
      <c r="I346" s="53">
        <f t="shared" si="68"/>
        <v>3.7106708189196237E-5</v>
      </c>
      <c r="J346" s="60">
        <f t="shared" si="70"/>
        <v>-56487.15</v>
      </c>
    </row>
    <row r="347" spans="1:10" x14ac:dyDescent="0.2">
      <c r="A347" s="57"/>
      <c r="B347" s="58"/>
      <c r="C347" s="59">
        <v>4430</v>
      </c>
      <c r="D347" s="61" t="s">
        <v>23</v>
      </c>
      <c r="E347" s="60">
        <v>39158</v>
      </c>
      <c r="F347" s="60">
        <v>39158</v>
      </c>
      <c r="G347" s="60">
        <v>4040.09</v>
      </c>
      <c r="H347" s="53">
        <f t="shared" si="69"/>
        <v>0.10317406404821493</v>
      </c>
      <c r="I347" s="53">
        <f t="shared" si="68"/>
        <v>1.4016786798757388E-5</v>
      </c>
      <c r="J347" s="60">
        <f t="shared" si="70"/>
        <v>-15538.91</v>
      </c>
    </row>
    <row r="348" spans="1:10" x14ac:dyDescent="0.2">
      <c r="A348" s="57"/>
      <c r="B348" s="58"/>
      <c r="C348" s="59">
        <v>4480</v>
      </c>
      <c r="D348" s="61" t="s">
        <v>25</v>
      </c>
      <c r="E348" s="60">
        <v>75649</v>
      </c>
      <c r="F348" s="60">
        <v>75649</v>
      </c>
      <c r="G348" s="60">
        <v>51310</v>
      </c>
      <c r="H348" s="53">
        <f t="shared" si="69"/>
        <v>0.6782640880910521</v>
      </c>
      <c r="I348" s="53">
        <f t="shared" si="68"/>
        <v>1.7801616564092421E-4</v>
      </c>
      <c r="J348" s="60">
        <f t="shared" si="70"/>
        <v>13485.5</v>
      </c>
    </row>
    <row r="349" spans="1:10" ht="25.5" x14ac:dyDescent="0.2">
      <c r="A349" s="57"/>
      <c r="B349" s="58"/>
      <c r="C349" s="59">
        <v>4520</v>
      </c>
      <c r="D349" s="61" t="s">
        <v>26</v>
      </c>
      <c r="E349" s="60">
        <v>2097</v>
      </c>
      <c r="F349" s="60">
        <v>2097</v>
      </c>
      <c r="G349" s="60">
        <v>1902</v>
      </c>
      <c r="H349" s="53">
        <f t="shared" si="69"/>
        <v>0.90701001430615169</v>
      </c>
      <c r="I349" s="53">
        <f t="shared" si="68"/>
        <v>6.5988451968239694E-6</v>
      </c>
      <c r="J349" s="60">
        <f t="shared" si="70"/>
        <v>853.5</v>
      </c>
    </row>
    <row r="350" spans="1:10" x14ac:dyDescent="0.2">
      <c r="A350" s="57"/>
      <c r="B350" s="58"/>
      <c r="C350" s="59">
        <v>4530</v>
      </c>
      <c r="D350" s="61" t="s">
        <v>69</v>
      </c>
      <c r="E350" s="60">
        <v>100</v>
      </c>
      <c r="F350" s="60">
        <v>100</v>
      </c>
      <c r="G350" s="60">
        <v>0</v>
      </c>
      <c r="H350" s="53">
        <f t="shared" si="69"/>
        <v>0</v>
      </c>
      <c r="I350" s="53">
        <f t="shared" si="68"/>
        <v>0</v>
      </c>
      <c r="J350" s="60">
        <f t="shared" si="70"/>
        <v>-50</v>
      </c>
    </row>
    <row r="351" spans="1:10" ht="25.5" x14ac:dyDescent="0.2">
      <c r="A351" s="57"/>
      <c r="B351" s="58"/>
      <c r="C351" s="59">
        <v>4610</v>
      </c>
      <c r="D351" s="61" t="s">
        <v>27</v>
      </c>
      <c r="E351" s="60">
        <v>30000</v>
      </c>
      <c r="F351" s="60">
        <v>30000</v>
      </c>
      <c r="G351" s="60">
        <v>1320</v>
      </c>
      <c r="H351" s="53">
        <f t="shared" si="69"/>
        <v>4.3999999999999997E-2</v>
      </c>
      <c r="I351" s="53">
        <f t="shared" si="68"/>
        <v>4.579640199688559E-6</v>
      </c>
      <c r="J351" s="60">
        <f t="shared" si="70"/>
        <v>-13680</v>
      </c>
    </row>
    <row r="352" spans="1:10" s="19" customFormat="1" x14ac:dyDescent="0.2">
      <c r="A352" s="45"/>
      <c r="B352" s="46"/>
      <c r="C352" s="47"/>
      <c r="D352" s="70" t="s">
        <v>29</v>
      </c>
      <c r="E352" s="48">
        <v>4405829</v>
      </c>
      <c r="F352" s="48">
        <v>4405829</v>
      </c>
      <c r="G352" s="48">
        <v>2397293.91</v>
      </c>
      <c r="H352" s="13">
        <f t="shared" si="69"/>
        <v>0.54411869139723767</v>
      </c>
      <c r="I352" s="13">
        <f t="shared" si="68"/>
        <v>8.3172299702307332E-3</v>
      </c>
      <c r="J352" s="48">
        <f t="shared" si="70"/>
        <v>194379.41000000015</v>
      </c>
    </row>
    <row r="353" spans="1:10" ht="25.5" x14ac:dyDescent="0.2">
      <c r="A353" s="57"/>
      <c r="B353" s="58"/>
      <c r="C353" s="59">
        <v>6050</v>
      </c>
      <c r="D353" s="61" t="s">
        <v>30</v>
      </c>
      <c r="E353" s="60">
        <v>2465829</v>
      </c>
      <c r="F353" s="60">
        <v>2465829</v>
      </c>
      <c r="G353" s="60">
        <v>528551.94999999995</v>
      </c>
      <c r="H353" s="53">
        <f t="shared" si="69"/>
        <v>0.2143506098760295</v>
      </c>
      <c r="I353" s="53">
        <f t="shared" si="68"/>
        <v>1.833771028669528E-3</v>
      </c>
      <c r="J353" s="60">
        <f t="shared" si="70"/>
        <v>-704362.55</v>
      </c>
    </row>
    <row r="354" spans="1:10" ht="25.5" x14ac:dyDescent="0.2">
      <c r="A354" s="57"/>
      <c r="B354" s="58"/>
      <c r="C354" s="59">
        <v>6060</v>
      </c>
      <c r="D354" s="61" t="s">
        <v>30</v>
      </c>
      <c r="E354" s="60">
        <v>1940000</v>
      </c>
      <c r="F354" s="60">
        <v>1940000</v>
      </c>
      <c r="G354" s="60">
        <v>1868741.96</v>
      </c>
      <c r="H354" s="53">
        <f t="shared" si="69"/>
        <v>0.96326905154639175</v>
      </c>
      <c r="I354" s="53">
        <f t="shared" si="68"/>
        <v>6.4834589415612041E-3</v>
      </c>
      <c r="J354" s="60">
        <f t="shared" si="70"/>
        <v>898741.96</v>
      </c>
    </row>
    <row r="355" spans="1:10" s="15" customFormat="1" ht="19.5" customHeight="1" x14ac:dyDescent="0.2">
      <c r="A355" s="37" t="s">
        <v>70</v>
      </c>
      <c r="B355" s="93" t="s">
        <v>71</v>
      </c>
      <c r="C355" s="93"/>
      <c r="D355" s="93"/>
      <c r="E355" s="38">
        <v>4230719</v>
      </c>
      <c r="F355" s="30">
        <v>3953219</v>
      </c>
      <c r="G355" s="30">
        <v>1182370.6200000001</v>
      </c>
      <c r="H355" s="29">
        <f t="shared" si="69"/>
        <v>0.29909059427266743</v>
      </c>
      <c r="I355" s="29">
        <f>+G355/$G$8</f>
        <v>4.1021454714262771E-3</v>
      </c>
      <c r="J355" s="30">
        <f t="shared" si="70"/>
        <v>-794238.87999999989</v>
      </c>
    </row>
    <row r="356" spans="1:10" s="14" customFormat="1" ht="17.25" customHeight="1" x14ac:dyDescent="0.2">
      <c r="A356" s="54"/>
      <c r="B356" s="39" t="s">
        <v>234</v>
      </c>
      <c r="C356" s="55"/>
      <c r="D356" s="63" t="s">
        <v>72</v>
      </c>
      <c r="E356" s="56">
        <v>2619231</v>
      </c>
      <c r="F356" s="42">
        <v>2619231</v>
      </c>
      <c r="G356" s="42">
        <v>1106308.8799999999</v>
      </c>
      <c r="H356" s="44">
        <f t="shared" si="69"/>
        <v>0.42237927086232557</v>
      </c>
      <c r="I356" s="44">
        <f t="shared" ref="I356:I381" si="71">+G356/$G$8</f>
        <v>3.8382550152427468E-3</v>
      </c>
      <c r="J356" s="42">
        <f t="shared" si="70"/>
        <v>-203306.62000000011</v>
      </c>
    </row>
    <row r="357" spans="1:10" s="19" customFormat="1" x14ac:dyDescent="0.2">
      <c r="A357" s="45"/>
      <c r="B357" s="46"/>
      <c r="C357" s="47"/>
      <c r="D357" s="70" t="s">
        <v>3</v>
      </c>
      <c r="E357" s="48">
        <v>2619231</v>
      </c>
      <c r="F357" s="48">
        <v>2619231</v>
      </c>
      <c r="G357" s="48">
        <v>1106308.8799999999</v>
      </c>
      <c r="H357" s="13">
        <f t="shared" ref="H357:H382" si="72">+G357/F357</f>
        <v>0.42237927086232557</v>
      </c>
      <c r="I357" s="13">
        <f t="shared" si="71"/>
        <v>3.8382550152427468E-3</v>
      </c>
      <c r="J357" s="48">
        <f t="shared" si="70"/>
        <v>-203306.62000000011</v>
      </c>
    </row>
    <row r="358" spans="1:10" x14ac:dyDescent="0.2">
      <c r="A358" s="57"/>
      <c r="B358" s="58"/>
      <c r="C358" s="59">
        <v>4010</v>
      </c>
      <c r="D358" s="61" t="s">
        <v>7</v>
      </c>
      <c r="E358" s="60">
        <v>1621123</v>
      </c>
      <c r="F358" s="60">
        <v>1621123</v>
      </c>
      <c r="G358" s="60">
        <v>636520.99</v>
      </c>
      <c r="H358" s="53">
        <f t="shared" si="72"/>
        <v>0.39264200804010552</v>
      </c>
      <c r="I358" s="53">
        <f t="shared" si="71"/>
        <v>2.2083614498102722E-3</v>
      </c>
      <c r="J358" s="60">
        <f t="shared" si="70"/>
        <v>-174040.51</v>
      </c>
    </row>
    <row r="359" spans="1:10" x14ac:dyDescent="0.2">
      <c r="A359" s="57"/>
      <c r="B359" s="58"/>
      <c r="C359" s="59">
        <v>4040</v>
      </c>
      <c r="D359" s="61" t="s">
        <v>8</v>
      </c>
      <c r="E359" s="60">
        <v>136003</v>
      </c>
      <c r="F359" s="60">
        <v>136003</v>
      </c>
      <c r="G359" s="60">
        <v>135992.95000000001</v>
      </c>
      <c r="H359" s="53">
        <f t="shared" si="72"/>
        <v>0.99992610457122277</v>
      </c>
      <c r="I359" s="53">
        <f t="shared" si="71"/>
        <v>4.7181725810169412E-4</v>
      </c>
      <c r="J359" s="60">
        <f t="shared" si="70"/>
        <v>67991.450000000012</v>
      </c>
    </row>
    <row r="360" spans="1:10" x14ac:dyDescent="0.2">
      <c r="A360" s="57"/>
      <c r="B360" s="58"/>
      <c r="C360" s="59">
        <v>4110</v>
      </c>
      <c r="D360" s="61" t="s">
        <v>9</v>
      </c>
      <c r="E360" s="60">
        <v>230591</v>
      </c>
      <c r="F360" s="60">
        <v>230591</v>
      </c>
      <c r="G360" s="60">
        <v>88219.83</v>
      </c>
      <c r="H360" s="53">
        <f t="shared" si="72"/>
        <v>0.38258141037594701</v>
      </c>
      <c r="I360" s="53">
        <f t="shared" si="71"/>
        <v>3.0607203021037175E-4</v>
      </c>
      <c r="J360" s="60">
        <f t="shared" si="70"/>
        <v>-27075.67</v>
      </c>
    </row>
    <row r="361" spans="1:10" x14ac:dyDescent="0.2">
      <c r="A361" s="57"/>
      <c r="B361" s="58"/>
      <c r="C361" s="59">
        <v>4120</v>
      </c>
      <c r="D361" s="61" t="s">
        <v>10</v>
      </c>
      <c r="E361" s="60">
        <v>37414</v>
      </c>
      <c r="F361" s="60">
        <v>37414</v>
      </c>
      <c r="G361" s="60">
        <v>10240.58</v>
      </c>
      <c r="H361" s="53">
        <f t="shared" si="72"/>
        <v>0.27370984123590097</v>
      </c>
      <c r="I361" s="53">
        <f t="shared" si="71"/>
        <v>3.5528918057671716E-5</v>
      </c>
      <c r="J361" s="60">
        <f t="shared" si="70"/>
        <v>-8466.42</v>
      </c>
    </row>
    <row r="362" spans="1:10" ht="25.5" x14ac:dyDescent="0.2">
      <c r="A362" s="57"/>
      <c r="B362" s="58"/>
      <c r="C362" s="59">
        <v>4140</v>
      </c>
      <c r="D362" s="61" t="s">
        <v>11</v>
      </c>
      <c r="E362" s="60">
        <v>0</v>
      </c>
      <c r="F362" s="60">
        <v>25000</v>
      </c>
      <c r="G362" s="60">
        <v>6354.8</v>
      </c>
      <c r="H362" s="53">
        <f t="shared" si="72"/>
        <v>0.25419200000000003</v>
      </c>
      <c r="I362" s="53">
        <f t="shared" si="71"/>
        <v>2.2047498137106709E-5</v>
      </c>
      <c r="J362" s="60">
        <f t="shared" si="70"/>
        <v>-6145.2</v>
      </c>
    </row>
    <row r="363" spans="1:10" x14ac:dyDescent="0.2">
      <c r="A363" s="57"/>
      <c r="B363" s="58"/>
      <c r="C363" s="59">
        <v>4170</v>
      </c>
      <c r="D363" s="61" t="s">
        <v>12</v>
      </c>
      <c r="E363" s="60">
        <v>70000</v>
      </c>
      <c r="F363" s="60">
        <v>70000</v>
      </c>
      <c r="G363" s="60">
        <v>14774.6</v>
      </c>
      <c r="H363" s="53">
        <f t="shared" si="72"/>
        <v>0.2110657142857143</v>
      </c>
      <c r="I363" s="53">
        <f t="shared" si="71"/>
        <v>5.1259357647211053E-5</v>
      </c>
      <c r="J363" s="60">
        <f t="shared" si="70"/>
        <v>-20225.400000000001</v>
      </c>
    </row>
    <row r="364" spans="1:10" x14ac:dyDescent="0.2">
      <c r="A364" s="57"/>
      <c r="B364" s="58"/>
      <c r="C364" s="59">
        <v>4210</v>
      </c>
      <c r="D364" s="61" t="s">
        <v>13</v>
      </c>
      <c r="E364" s="60">
        <v>72000</v>
      </c>
      <c r="F364" s="60">
        <v>72000</v>
      </c>
      <c r="G364" s="60">
        <v>21056.37</v>
      </c>
      <c r="H364" s="53">
        <f t="shared" si="72"/>
        <v>0.29244958333333332</v>
      </c>
      <c r="I364" s="53">
        <f t="shared" si="71"/>
        <v>7.3053483720845585E-5</v>
      </c>
      <c r="J364" s="60">
        <f t="shared" si="70"/>
        <v>-14943.630000000001</v>
      </c>
    </row>
    <row r="365" spans="1:10" ht="25.5" x14ac:dyDescent="0.2">
      <c r="A365" s="57"/>
      <c r="B365" s="58"/>
      <c r="C365" s="59">
        <v>4240</v>
      </c>
      <c r="D365" s="61" t="s">
        <v>73</v>
      </c>
      <c r="E365" s="60">
        <v>5000</v>
      </c>
      <c r="F365" s="60">
        <v>5000</v>
      </c>
      <c r="G365" s="60">
        <v>417</v>
      </c>
      <c r="H365" s="53">
        <f t="shared" si="72"/>
        <v>8.3400000000000002E-2</v>
      </c>
      <c r="I365" s="53">
        <f t="shared" si="71"/>
        <v>1.4467499721743402E-6</v>
      </c>
      <c r="J365" s="60">
        <f t="shared" si="70"/>
        <v>-2083</v>
      </c>
    </row>
    <row r="366" spans="1:10" x14ac:dyDescent="0.2">
      <c r="A366" s="57"/>
      <c r="B366" s="58"/>
      <c r="C366" s="59">
        <v>4270</v>
      </c>
      <c r="D366" s="61" t="s">
        <v>15</v>
      </c>
      <c r="E366" s="60">
        <v>5000</v>
      </c>
      <c r="F366" s="60">
        <v>5000</v>
      </c>
      <c r="G366" s="60">
        <v>2007.36</v>
      </c>
      <c r="H366" s="53">
        <f t="shared" si="72"/>
        <v>0.401472</v>
      </c>
      <c r="I366" s="53">
        <f t="shared" si="71"/>
        <v>6.9643837509445649E-6</v>
      </c>
      <c r="J366" s="60">
        <f t="shared" si="70"/>
        <v>-492.6400000000001</v>
      </c>
    </row>
    <row r="367" spans="1:10" x14ac:dyDescent="0.2">
      <c r="A367" s="57"/>
      <c r="B367" s="58"/>
      <c r="C367" s="59">
        <v>4280</v>
      </c>
      <c r="D367" s="61" t="s">
        <v>16</v>
      </c>
      <c r="E367" s="60">
        <v>600</v>
      </c>
      <c r="F367" s="60">
        <v>600</v>
      </c>
      <c r="G367" s="60">
        <v>240</v>
      </c>
      <c r="H367" s="53">
        <f t="shared" si="72"/>
        <v>0.4</v>
      </c>
      <c r="I367" s="53">
        <f t="shared" si="71"/>
        <v>8.3266185448882896E-7</v>
      </c>
      <c r="J367" s="60">
        <f t="shared" si="70"/>
        <v>-60</v>
      </c>
    </row>
    <row r="368" spans="1:10" x14ac:dyDescent="0.2">
      <c r="A368" s="57"/>
      <c r="B368" s="58"/>
      <c r="C368" s="59">
        <v>4300</v>
      </c>
      <c r="D368" s="61" t="s">
        <v>4</v>
      </c>
      <c r="E368" s="60">
        <v>130000</v>
      </c>
      <c r="F368" s="60">
        <v>104300</v>
      </c>
      <c r="G368" s="60">
        <v>48326.27</v>
      </c>
      <c r="H368" s="53">
        <f t="shared" si="72"/>
        <v>0.4633391179290508</v>
      </c>
      <c r="I368" s="53">
        <f t="shared" si="71"/>
        <v>1.676643399946994E-4</v>
      </c>
      <c r="J368" s="60">
        <f t="shared" si="70"/>
        <v>-3823.7300000000032</v>
      </c>
    </row>
    <row r="369" spans="1:10" x14ac:dyDescent="0.2">
      <c r="A369" s="57"/>
      <c r="B369" s="58"/>
      <c r="C369" s="59">
        <v>4350</v>
      </c>
      <c r="D369" s="61" t="s">
        <v>17</v>
      </c>
      <c r="E369" s="60">
        <v>7000</v>
      </c>
      <c r="F369" s="60">
        <v>7000</v>
      </c>
      <c r="G369" s="60">
        <v>3758.76</v>
      </c>
      <c r="H369" s="53">
        <f t="shared" si="72"/>
        <v>0.53696571428571427</v>
      </c>
      <c r="I369" s="53">
        <f t="shared" si="71"/>
        <v>1.3040733634076795E-5</v>
      </c>
      <c r="J369" s="60">
        <f t="shared" si="70"/>
        <v>258.76000000000022</v>
      </c>
    </row>
    <row r="370" spans="1:10" ht="41.25" customHeight="1" x14ac:dyDescent="0.2">
      <c r="A370" s="57"/>
      <c r="B370" s="58"/>
      <c r="C370" s="59">
        <v>4360</v>
      </c>
      <c r="D370" s="61" t="s">
        <v>225</v>
      </c>
      <c r="E370" s="60">
        <v>7000</v>
      </c>
      <c r="F370" s="60">
        <v>7000</v>
      </c>
      <c r="G370" s="60">
        <v>2152.9899999999998</v>
      </c>
      <c r="H370" s="53">
        <f t="shared" si="72"/>
        <v>0.30756999999999995</v>
      </c>
      <c r="I370" s="53">
        <f t="shared" si="71"/>
        <v>7.4696360253995981E-6</v>
      </c>
      <c r="J370" s="60">
        <f t="shared" si="70"/>
        <v>-1347.0100000000002</v>
      </c>
    </row>
    <row r="371" spans="1:10" ht="38.25" x14ac:dyDescent="0.2">
      <c r="A371" s="57"/>
      <c r="B371" s="58"/>
      <c r="C371" s="59">
        <v>4370</v>
      </c>
      <c r="D371" s="61" t="s">
        <v>235</v>
      </c>
      <c r="E371" s="60">
        <v>7000</v>
      </c>
      <c r="F371" s="60">
        <v>7000</v>
      </c>
      <c r="G371" s="60">
        <v>2483.66</v>
      </c>
      <c r="H371" s="53">
        <f t="shared" si="72"/>
        <v>0.35480857142857142</v>
      </c>
      <c r="I371" s="53">
        <f t="shared" si="71"/>
        <v>8.6168705896655201E-6</v>
      </c>
      <c r="J371" s="60">
        <f t="shared" si="70"/>
        <v>-1016.3400000000001</v>
      </c>
    </row>
    <row r="372" spans="1:10" x14ac:dyDescent="0.2">
      <c r="A372" s="57"/>
      <c r="B372" s="58"/>
      <c r="C372" s="59">
        <v>4380</v>
      </c>
      <c r="D372" s="61" t="s">
        <v>19</v>
      </c>
      <c r="E372" s="60">
        <v>20000</v>
      </c>
      <c r="F372" s="60">
        <v>20000</v>
      </c>
      <c r="G372" s="60">
        <v>5113.17</v>
      </c>
      <c r="H372" s="53">
        <f t="shared" si="72"/>
        <v>0.25565850000000001</v>
      </c>
      <c r="I372" s="53">
        <f t="shared" si="71"/>
        <v>1.7739756727152688E-5</v>
      </c>
      <c r="J372" s="60">
        <f t="shared" si="70"/>
        <v>-4886.83</v>
      </c>
    </row>
    <row r="373" spans="1:10" ht="25.5" x14ac:dyDescent="0.2">
      <c r="A373" s="57"/>
      <c r="B373" s="58"/>
      <c r="C373" s="59">
        <v>4390</v>
      </c>
      <c r="D373" s="61" t="s">
        <v>44</v>
      </c>
      <c r="E373" s="60">
        <v>20000</v>
      </c>
      <c r="F373" s="60">
        <v>20000</v>
      </c>
      <c r="G373" s="60">
        <v>1230</v>
      </c>
      <c r="H373" s="53">
        <f t="shared" si="72"/>
        <v>6.1499999999999999E-2</v>
      </c>
      <c r="I373" s="53">
        <f t="shared" si="71"/>
        <v>4.2673920042552485E-6</v>
      </c>
      <c r="J373" s="60">
        <f t="shared" si="70"/>
        <v>-8770</v>
      </c>
    </row>
    <row r="374" spans="1:10" ht="25.5" x14ac:dyDescent="0.2">
      <c r="A374" s="57"/>
      <c r="B374" s="58"/>
      <c r="C374" s="59">
        <v>4400</v>
      </c>
      <c r="D374" s="61" t="s">
        <v>207</v>
      </c>
      <c r="E374" s="60">
        <v>144000</v>
      </c>
      <c r="F374" s="60">
        <v>144000</v>
      </c>
      <c r="G374" s="60">
        <v>72507.28</v>
      </c>
      <c r="H374" s="53">
        <f t="shared" si="72"/>
        <v>0.50352277777777776</v>
      </c>
      <c r="I374" s="53">
        <f t="shared" si="71"/>
        <v>2.5155852595308656E-4</v>
      </c>
      <c r="J374" s="60">
        <f t="shared" si="70"/>
        <v>507.27999999999884</v>
      </c>
    </row>
    <row r="375" spans="1:10" x14ac:dyDescent="0.2">
      <c r="A375" s="57"/>
      <c r="B375" s="58"/>
      <c r="C375" s="59">
        <v>4410</v>
      </c>
      <c r="D375" s="61" t="s">
        <v>21</v>
      </c>
      <c r="E375" s="60">
        <v>30000</v>
      </c>
      <c r="F375" s="60">
        <v>30000</v>
      </c>
      <c r="G375" s="60">
        <v>10927.2</v>
      </c>
      <c r="H375" s="53">
        <f t="shared" si="72"/>
        <v>0.36424000000000001</v>
      </c>
      <c r="I375" s="53">
        <f t="shared" si="71"/>
        <v>3.7911094234876382E-5</v>
      </c>
      <c r="J375" s="60">
        <f t="shared" si="70"/>
        <v>-4072.7999999999993</v>
      </c>
    </row>
    <row r="376" spans="1:10" x14ac:dyDescent="0.2">
      <c r="A376" s="57"/>
      <c r="B376" s="58"/>
      <c r="C376" s="59">
        <v>4420</v>
      </c>
      <c r="D376" s="61" t="s">
        <v>22</v>
      </c>
      <c r="E376" s="60">
        <v>30000</v>
      </c>
      <c r="F376" s="60">
        <v>30000</v>
      </c>
      <c r="G376" s="60">
        <v>19048.849999999999</v>
      </c>
      <c r="H376" s="53">
        <f t="shared" si="72"/>
        <v>0.63496166666666665</v>
      </c>
      <c r="I376" s="53">
        <f t="shared" si="71"/>
        <v>6.608854486199803E-5</v>
      </c>
      <c r="J376" s="60">
        <f t="shared" si="70"/>
        <v>4048.8499999999985</v>
      </c>
    </row>
    <row r="377" spans="1:10" x14ac:dyDescent="0.2">
      <c r="A377" s="57"/>
      <c r="B377" s="58"/>
      <c r="C377" s="59">
        <v>4430</v>
      </c>
      <c r="D377" s="61" t="s">
        <v>23</v>
      </c>
      <c r="E377" s="60">
        <v>2000</v>
      </c>
      <c r="F377" s="60">
        <v>2000</v>
      </c>
      <c r="G377" s="60">
        <v>1942.89</v>
      </c>
      <c r="H377" s="53">
        <f t="shared" si="72"/>
        <v>0.971445</v>
      </c>
      <c r="I377" s="53">
        <f t="shared" si="71"/>
        <v>6.7407099602825035E-6</v>
      </c>
      <c r="J377" s="60">
        <f t="shared" si="70"/>
        <v>942.8900000000001</v>
      </c>
    </row>
    <row r="378" spans="1:10" ht="25.5" x14ac:dyDescent="0.2">
      <c r="A378" s="57"/>
      <c r="B378" s="58"/>
      <c r="C378" s="59">
        <v>4440</v>
      </c>
      <c r="D378" s="61" t="s">
        <v>24</v>
      </c>
      <c r="E378" s="60">
        <v>30400</v>
      </c>
      <c r="F378" s="60">
        <v>30400</v>
      </c>
      <c r="G378" s="60">
        <v>20116.400000000001</v>
      </c>
      <c r="H378" s="53">
        <f t="shared" si="72"/>
        <v>0.66172368421052641</v>
      </c>
      <c r="I378" s="53">
        <f t="shared" si="71"/>
        <v>6.9792328873496156E-5</v>
      </c>
      <c r="J378" s="60">
        <f t="shared" si="70"/>
        <v>4916.4000000000015</v>
      </c>
    </row>
    <row r="379" spans="1:10" ht="25.5" x14ac:dyDescent="0.2">
      <c r="A379" s="57"/>
      <c r="B379" s="58"/>
      <c r="C379" s="59">
        <v>4520</v>
      </c>
      <c r="D379" s="61" t="s">
        <v>26</v>
      </c>
      <c r="E379" s="60">
        <v>4100</v>
      </c>
      <c r="F379" s="60">
        <v>4100</v>
      </c>
      <c r="G379" s="60">
        <v>0</v>
      </c>
      <c r="H379" s="53">
        <f t="shared" si="72"/>
        <v>0</v>
      </c>
      <c r="I379" s="53">
        <f t="shared" si="71"/>
        <v>0</v>
      </c>
      <c r="J379" s="60">
        <f t="shared" si="70"/>
        <v>-2050</v>
      </c>
    </row>
    <row r="380" spans="1:10" x14ac:dyDescent="0.2">
      <c r="A380" s="57"/>
      <c r="B380" s="58"/>
      <c r="C380" s="59">
        <v>4580</v>
      </c>
      <c r="D380" s="61" t="s">
        <v>74</v>
      </c>
      <c r="E380" s="60">
        <v>0</v>
      </c>
      <c r="F380" s="60">
        <v>700</v>
      </c>
      <c r="G380" s="60">
        <v>416.13</v>
      </c>
      <c r="H380" s="53">
        <f t="shared" si="72"/>
        <v>0.59447142857142854</v>
      </c>
      <c r="I380" s="53">
        <f t="shared" si="71"/>
        <v>1.4437315729518181E-6</v>
      </c>
      <c r="J380" s="60">
        <f t="shared" si="70"/>
        <v>66.13</v>
      </c>
    </row>
    <row r="381" spans="1:10" ht="25.5" x14ac:dyDescent="0.2">
      <c r="A381" s="57"/>
      <c r="B381" s="58"/>
      <c r="C381" s="59">
        <v>4700</v>
      </c>
      <c r="D381" s="61" t="s">
        <v>28</v>
      </c>
      <c r="E381" s="60">
        <v>10000</v>
      </c>
      <c r="F381" s="60">
        <v>10000</v>
      </c>
      <c r="G381" s="60">
        <v>2460.8000000000002</v>
      </c>
      <c r="H381" s="53">
        <f t="shared" si="72"/>
        <v>0.24608000000000002</v>
      </c>
      <c r="I381" s="53">
        <f t="shared" si="71"/>
        <v>8.5375595480254606E-6</v>
      </c>
      <c r="J381" s="60">
        <f t="shared" si="70"/>
        <v>-2539.1999999999998</v>
      </c>
    </row>
    <row r="382" spans="1:10" s="14" customFormat="1" ht="26.25" customHeight="1" x14ac:dyDescent="0.2">
      <c r="A382" s="54"/>
      <c r="B382" s="39" t="s">
        <v>236</v>
      </c>
      <c r="C382" s="55"/>
      <c r="D382" s="63" t="s">
        <v>75</v>
      </c>
      <c r="E382" s="56">
        <v>174988</v>
      </c>
      <c r="F382" s="42">
        <v>174988</v>
      </c>
      <c r="G382" s="42">
        <v>23895.65</v>
      </c>
      <c r="H382" s="44">
        <f t="shared" si="72"/>
        <v>0.1365559352641324</v>
      </c>
      <c r="I382" s="44">
        <f t="shared" ref="I382:I393" si="73">+G382/$G$8</f>
        <v>8.2904151013399937E-5</v>
      </c>
      <c r="J382" s="42">
        <f t="shared" si="70"/>
        <v>-63598.35</v>
      </c>
    </row>
    <row r="383" spans="1:10" s="19" customFormat="1" x14ac:dyDescent="0.2">
      <c r="A383" s="45"/>
      <c r="B383" s="46"/>
      <c r="C383" s="47"/>
      <c r="D383" s="70" t="s">
        <v>3</v>
      </c>
      <c r="E383" s="48">
        <v>127862</v>
      </c>
      <c r="F383" s="48">
        <v>127862</v>
      </c>
      <c r="G383" s="48">
        <v>23895.65</v>
      </c>
      <c r="H383" s="13">
        <f t="shared" ref="H383:H394" si="74">+G383/F383</f>
        <v>0.18688625236583192</v>
      </c>
      <c r="I383" s="13">
        <f t="shared" si="73"/>
        <v>8.2904151013399937E-5</v>
      </c>
      <c r="J383" s="48">
        <f t="shared" si="70"/>
        <v>-40035.35</v>
      </c>
    </row>
    <row r="384" spans="1:10" x14ac:dyDescent="0.2">
      <c r="A384" s="57"/>
      <c r="B384" s="58"/>
      <c r="C384" s="59">
        <v>3030</v>
      </c>
      <c r="D384" s="61" t="s">
        <v>62</v>
      </c>
      <c r="E384" s="60">
        <v>22616</v>
      </c>
      <c r="F384" s="60">
        <v>22616</v>
      </c>
      <c r="G384" s="60">
        <v>779</v>
      </c>
      <c r="H384" s="53">
        <f t="shared" si="74"/>
        <v>3.4444640962150691E-2</v>
      </c>
      <c r="I384" s="53">
        <f t="shared" si="73"/>
        <v>2.7026816026949905E-6</v>
      </c>
      <c r="J384" s="60">
        <f t="shared" si="70"/>
        <v>-10529</v>
      </c>
    </row>
    <row r="385" spans="1:10" ht="25.5" x14ac:dyDescent="0.2">
      <c r="A385" s="57"/>
      <c r="B385" s="58"/>
      <c r="C385" s="59">
        <v>3040</v>
      </c>
      <c r="D385" s="61" t="s">
        <v>76</v>
      </c>
      <c r="E385" s="60">
        <v>15000</v>
      </c>
      <c r="F385" s="60">
        <v>15000</v>
      </c>
      <c r="G385" s="60">
        <v>0</v>
      </c>
      <c r="H385" s="53">
        <f t="shared" si="74"/>
        <v>0</v>
      </c>
      <c r="I385" s="53">
        <f t="shared" si="73"/>
        <v>0</v>
      </c>
      <c r="J385" s="60">
        <f t="shared" si="70"/>
        <v>-7500</v>
      </c>
    </row>
    <row r="386" spans="1:10" x14ac:dyDescent="0.2">
      <c r="A386" s="57"/>
      <c r="B386" s="58"/>
      <c r="C386" s="59">
        <v>4170</v>
      </c>
      <c r="D386" s="61" t="s">
        <v>12</v>
      </c>
      <c r="E386" s="60">
        <v>34952</v>
      </c>
      <c r="F386" s="60">
        <v>34952</v>
      </c>
      <c r="G386" s="60">
        <v>0</v>
      </c>
      <c r="H386" s="53">
        <f t="shared" si="74"/>
        <v>0</v>
      </c>
      <c r="I386" s="53">
        <f t="shared" si="73"/>
        <v>0</v>
      </c>
      <c r="J386" s="60">
        <f t="shared" si="70"/>
        <v>-17476</v>
      </c>
    </row>
    <row r="387" spans="1:10" x14ac:dyDescent="0.2">
      <c r="A387" s="57"/>
      <c r="B387" s="58"/>
      <c r="C387" s="59">
        <v>4210</v>
      </c>
      <c r="D387" s="61" t="s">
        <v>13</v>
      </c>
      <c r="E387" s="60">
        <v>206</v>
      </c>
      <c r="F387" s="60">
        <v>206</v>
      </c>
      <c r="G387" s="60">
        <v>0</v>
      </c>
      <c r="H387" s="53">
        <f t="shared" si="74"/>
        <v>0</v>
      </c>
      <c r="I387" s="53">
        <f t="shared" si="73"/>
        <v>0</v>
      </c>
      <c r="J387" s="60">
        <f t="shared" si="70"/>
        <v>-103</v>
      </c>
    </row>
    <row r="388" spans="1:10" ht="25.5" x14ac:dyDescent="0.2">
      <c r="A388" s="57"/>
      <c r="B388" s="58"/>
      <c r="C388" s="59">
        <v>4240</v>
      </c>
      <c r="D388" s="61" t="s">
        <v>73</v>
      </c>
      <c r="E388" s="60">
        <v>308</v>
      </c>
      <c r="F388" s="60">
        <v>308</v>
      </c>
      <c r="G388" s="60">
        <v>192.76</v>
      </c>
      <c r="H388" s="53">
        <f t="shared" si="74"/>
        <v>0.62584415584415587</v>
      </c>
      <c r="I388" s="53">
        <f t="shared" si="73"/>
        <v>6.687662461302777E-7</v>
      </c>
      <c r="J388" s="60">
        <f t="shared" si="70"/>
        <v>38.759999999999991</v>
      </c>
    </row>
    <row r="389" spans="1:10" x14ac:dyDescent="0.2">
      <c r="A389" s="57"/>
      <c r="B389" s="58"/>
      <c r="C389" s="59">
        <v>4300</v>
      </c>
      <c r="D389" s="61" t="s">
        <v>4</v>
      </c>
      <c r="E389" s="60">
        <v>9252</v>
      </c>
      <c r="F389" s="60">
        <v>9252</v>
      </c>
      <c r="G389" s="60">
        <v>58.89</v>
      </c>
      <c r="H389" s="53">
        <f t="shared" si="74"/>
        <v>6.3651102464332039E-3</v>
      </c>
      <c r="I389" s="53">
        <f t="shared" si="73"/>
        <v>2.043144025451964E-7</v>
      </c>
      <c r="J389" s="60">
        <f t="shared" si="70"/>
        <v>-4567.1099999999997</v>
      </c>
    </row>
    <row r="390" spans="1:10" x14ac:dyDescent="0.2">
      <c r="A390" s="57"/>
      <c r="B390" s="58"/>
      <c r="C390" s="59">
        <v>4380</v>
      </c>
      <c r="D390" s="61" t="s">
        <v>19</v>
      </c>
      <c r="E390" s="60">
        <v>1028</v>
      </c>
      <c r="F390" s="60">
        <v>1028</v>
      </c>
      <c r="G390" s="60">
        <v>615</v>
      </c>
      <c r="H390" s="53">
        <f t="shared" si="74"/>
        <v>0.59824902723735407</v>
      </c>
      <c r="I390" s="53">
        <f t="shared" si="73"/>
        <v>2.1336960021276243E-6</v>
      </c>
      <c r="J390" s="60">
        <f t="shared" si="70"/>
        <v>101</v>
      </c>
    </row>
    <row r="391" spans="1:10" x14ac:dyDescent="0.2">
      <c r="A391" s="57"/>
      <c r="B391" s="58"/>
      <c r="C391" s="59">
        <v>4430</v>
      </c>
      <c r="D391" s="61" t="s">
        <v>23</v>
      </c>
      <c r="E391" s="60">
        <v>44500</v>
      </c>
      <c r="F391" s="60">
        <v>44500</v>
      </c>
      <c r="G391" s="60">
        <v>22250</v>
      </c>
      <c r="H391" s="53">
        <f t="shared" si="74"/>
        <v>0.5</v>
      </c>
      <c r="I391" s="53">
        <f t="shared" si="73"/>
        <v>7.7194692759901846E-5</v>
      </c>
      <c r="J391" s="60">
        <f t="shared" si="70"/>
        <v>0</v>
      </c>
    </row>
    <row r="392" spans="1:10" s="19" customFormat="1" x14ac:dyDescent="0.2">
      <c r="A392" s="45"/>
      <c r="B392" s="46"/>
      <c r="C392" s="47"/>
      <c r="D392" s="70" t="s">
        <v>29</v>
      </c>
      <c r="E392" s="48">
        <v>47126</v>
      </c>
      <c r="F392" s="48">
        <v>47126</v>
      </c>
      <c r="G392" s="48">
        <v>0</v>
      </c>
      <c r="H392" s="13">
        <f t="shared" si="74"/>
        <v>0</v>
      </c>
      <c r="I392" s="13">
        <f t="shared" si="73"/>
        <v>0</v>
      </c>
      <c r="J392" s="48">
        <f t="shared" si="70"/>
        <v>-23563</v>
      </c>
    </row>
    <row r="393" spans="1:10" ht="25.5" x14ac:dyDescent="0.2">
      <c r="A393" s="57"/>
      <c r="B393" s="58"/>
      <c r="C393" s="59">
        <v>6060</v>
      </c>
      <c r="D393" s="61" t="s">
        <v>30</v>
      </c>
      <c r="E393" s="60">
        <v>47126</v>
      </c>
      <c r="F393" s="60">
        <v>47126</v>
      </c>
      <c r="G393" s="60">
        <v>0</v>
      </c>
      <c r="H393" s="53">
        <f t="shared" si="74"/>
        <v>0</v>
      </c>
      <c r="I393" s="53">
        <f t="shared" si="73"/>
        <v>0</v>
      </c>
      <c r="J393" s="60">
        <f t="shared" si="70"/>
        <v>-23563</v>
      </c>
    </row>
    <row r="394" spans="1:10" s="14" customFormat="1" ht="26.25" customHeight="1" x14ac:dyDescent="0.2">
      <c r="A394" s="54"/>
      <c r="B394" s="39" t="s">
        <v>237</v>
      </c>
      <c r="C394" s="55"/>
      <c r="D394" s="63" t="s">
        <v>77</v>
      </c>
      <c r="E394" s="56">
        <v>18000</v>
      </c>
      <c r="F394" s="42">
        <v>18000</v>
      </c>
      <c r="G394" s="42">
        <v>0</v>
      </c>
      <c r="H394" s="44">
        <f t="shared" si="74"/>
        <v>0</v>
      </c>
      <c r="I394" s="44">
        <f t="shared" ref="I394:I396" si="75">+G394/$G$8</f>
        <v>0</v>
      </c>
      <c r="J394" s="42">
        <f t="shared" si="70"/>
        <v>-9000</v>
      </c>
    </row>
    <row r="395" spans="1:10" s="19" customFormat="1" x14ac:dyDescent="0.2">
      <c r="A395" s="45"/>
      <c r="B395" s="46"/>
      <c r="C395" s="47"/>
      <c r="D395" s="70" t="s">
        <v>3</v>
      </c>
      <c r="E395" s="48">
        <v>18000</v>
      </c>
      <c r="F395" s="48">
        <v>18000</v>
      </c>
      <c r="G395" s="48">
        <v>0</v>
      </c>
      <c r="H395" s="13">
        <f t="shared" ref="H395:H396" si="76">+G395/F395</f>
        <v>0</v>
      </c>
      <c r="I395" s="13">
        <f t="shared" si="75"/>
        <v>0</v>
      </c>
      <c r="J395" s="48">
        <f t="shared" si="70"/>
        <v>-9000</v>
      </c>
    </row>
    <row r="396" spans="1:10" x14ac:dyDescent="0.2">
      <c r="A396" s="57"/>
      <c r="B396" s="58"/>
      <c r="C396" s="59">
        <v>4300</v>
      </c>
      <c r="D396" s="61" t="s">
        <v>4</v>
      </c>
      <c r="E396" s="60">
        <v>18000</v>
      </c>
      <c r="F396" s="60">
        <v>18000</v>
      </c>
      <c r="G396" s="60">
        <v>0</v>
      </c>
      <c r="H396" s="53">
        <f t="shared" si="76"/>
        <v>0</v>
      </c>
      <c r="I396" s="53">
        <f t="shared" si="75"/>
        <v>0</v>
      </c>
      <c r="J396" s="60">
        <f t="shared" si="70"/>
        <v>-9000</v>
      </c>
    </row>
    <row r="397" spans="1:10" s="14" customFormat="1" ht="26.25" customHeight="1" x14ac:dyDescent="0.2">
      <c r="A397" s="54"/>
      <c r="B397" s="39" t="s">
        <v>239</v>
      </c>
      <c r="C397" s="55"/>
      <c r="D397" s="63" t="s">
        <v>78</v>
      </c>
      <c r="E397" s="56">
        <v>895000</v>
      </c>
      <c r="F397" s="42">
        <v>895000</v>
      </c>
      <c r="G397" s="42">
        <v>200</v>
      </c>
      <c r="H397" s="44">
        <f t="shared" ref="H397:H399" si="77">+G397/F397</f>
        <v>2.2346368715083799E-4</v>
      </c>
      <c r="I397" s="44">
        <f t="shared" ref="I397:I399" si="78">+G397/$G$8</f>
        <v>6.9388487874069074E-7</v>
      </c>
      <c r="J397" s="42">
        <f t="shared" si="70"/>
        <v>-447300</v>
      </c>
    </row>
    <row r="398" spans="1:10" s="19" customFormat="1" x14ac:dyDescent="0.2">
      <c r="A398" s="45"/>
      <c r="B398" s="46"/>
      <c r="C398" s="47"/>
      <c r="D398" s="70" t="s">
        <v>3</v>
      </c>
      <c r="E398" s="48">
        <v>895000</v>
      </c>
      <c r="F398" s="48">
        <v>895000</v>
      </c>
      <c r="G398" s="48">
        <v>200</v>
      </c>
      <c r="H398" s="13">
        <f t="shared" si="77"/>
        <v>2.2346368715083799E-4</v>
      </c>
      <c r="I398" s="13">
        <f t="shared" si="78"/>
        <v>6.9388487874069074E-7</v>
      </c>
      <c r="J398" s="48">
        <f t="shared" si="70"/>
        <v>-447300</v>
      </c>
    </row>
    <row r="399" spans="1:10" x14ac:dyDescent="0.2">
      <c r="A399" s="57"/>
      <c r="B399" s="58"/>
      <c r="C399" s="59">
        <v>4300</v>
      </c>
      <c r="D399" s="61" t="s">
        <v>4</v>
      </c>
      <c r="E399" s="60">
        <v>895000</v>
      </c>
      <c r="F399" s="60">
        <v>895000</v>
      </c>
      <c r="G399" s="60">
        <v>200</v>
      </c>
      <c r="H399" s="53">
        <f t="shared" si="77"/>
        <v>2.2346368715083799E-4</v>
      </c>
      <c r="I399" s="53">
        <f t="shared" si="78"/>
        <v>6.9388487874069074E-7</v>
      </c>
      <c r="J399" s="60">
        <f t="shared" si="70"/>
        <v>-447300</v>
      </c>
    </row>
    <row r="400" spans="1:10" s="14" customFormat="1" ht="16.5" customHeight="1" x14ac:dyDescent="0.2">
      <c r="A400" s="54"/>
      <c r="B400" s="39" t="s">
        <v>240</v>
      </c>
      <c r="C400" s="55"/>
      <c r="D400" s="63" t="s">
        <v>38</v>
      </c>
      <c r="E400" s="56">
        <v>523500</v>
      </c>
      <c r="F400" s="42">
        <v>246000</v>
      </c>
      <c r="G400" s="42">
        <v>51966.09</v>
      </c>
      <c r="H400" s="44">
        <f t="shared" ref="H400:H407" si="79">+G400/F400</f>
        <v>0.21124426829268292</v>
      </c>
      <c r="I400" s="44">
        <f t="shared" ref="I400:I405" si="80">+G400/$G$8</f>
        <v>1.802924202913891E-4</v>
      </c>
      <c r="J400" s="42">
        <f t="shared" si="70"/>
        <v>-71033.91</v>
      </c>
    </row>
    <row r="401" spans="1:10" s="19" customFormat="1" x14ac:dyDescent="0.2">
      <c r="A401" s="45"/>
      <c r="B401" s="46"/>
      <c r="C401" s="47"/>
      <c r="D401" s="70" t="s">
        <v>3</v>
      </c>
      <c r="E401" s="48">
        <v>523500</v>
      </c>
      <c r="F401" s="48">
        <v>246000</v>
      </c>
      <c r="G401" s="48">
        <v>51966.09</v>
      </c>
      <c r="H401" s="13">
        <f t="shared" si="79"/>
        <v>0.21124426829268292</v>
      </c>
      <c r="I401" s="13">
        <f t="shared" si="80"/>
        <v>1.802924202913891E-4</v>
      </c>
      <c r="J401" s="48">
        <f t="shared" si="70"/>
        <v>-71033.91</v>
      </c>
    </row>
    <row r="402" spans="1:10" x14ac:dyDescent="0.2">
      <c r="A402" s="57"/>
      <c r="B402" s="58"/>
      <c r="C402" s="59">
        <v>4170</v>
      </c>
      <c r="D402" s="61" t="s">
        <v>12</v>
      </c>
      <c r="E402" s="60">
        <v>89000</v>
      </c>
      <c r="F402" s="60">
        <v>32000</v>
      </c>
      <c r="G402" s="60">
        <v>2000</v>
      </c>
      <c r="H402" s="53">
        <f t="shared" si="79"/>
        <v>6.25E-2</v>
      </c>
      <c r="I402" s="53">
        <f t="shared" si="80"/>
        <v>6.9388487874069074E-6</v>
      </c>
      <c r="J402" s="60">
        <f t="shared" si="70"/>
        <v>-14000</v>
      </c>
    </row>
    <row r="403" spans="1:10" x14ac:dyDescent="0.2">
      <c r="A403" s="57"/>
      <c r="B403" s="58"/>
      <c r="C403" s="59">
        <v>4300</v>
      </c>
      <c r="D403" s="61" t="s">
        <v>4</v>
      </c>
      <c r="E403" s="60">
        <v>387500</v>
      </c>
      <c r="F403" s="60">
        <v>214000</v>
      </c>
      <c r="G403" s="60">
        <v>49966.09</v>
      </c>
      <c r="H403" s="53">
        <f t="shared" si="79"/>
        <v>0.23348640186915887</v>
      </c>
      <c r="I403" s="53">
        <f t="shared" si="80"/>
        <v>1.7335357150398219E-4</v>
      </c>
      <c r="J403" s="60">
        <f t="shared" si="70"/>
        <v>-57033.91</v>
      </c>
    </row>
    <row r="404" spans="1:10" x14ac:dyDescent="0.2">
      <c r="A404" s="57"/>
      <c r="B404" s="58"/>
      <c r="C404" s="59">
        <v>4380</v>
      </c>
      <c r="D404" s="61" t="s">
        <v>19</v>
      </c>
      <c r="E404" s="60">
        <v>18000</v>
      </c>
      <c r="F404" s="60">
        <v>0</v>
      </c>
      <c r="G404" s="60">
        <v>0</v>
      </c>
      <c r="H404" s="53">
        <v>0</v>
      </c>
      <c r="I404" s="53">
        <f t="shared" si="80"/>
        <v>0</v>
      </c>
      <c r="J404" s="60">
        <f t="shared" si="70"/>
        <v>0</v>
      </c>
    </row>
    <row r="405" spans="1:10" ht="25.5" x14ac:dyDescent="0.2">
      <c r="A405" s="57"/>
      <c r="B405" s="58"/>
      <c r="C405" s="59">
        <v>4390</v>
      </c>
      <c r="D405" s="61" t="s">
        <v>44</v>
      </c>
      <c r="E405" s="60">
        <v>29000</v>
      </c>
      <c r="F405" s="60">
        <v>0</v>
      </c>
      <c r="G405" s="60">
        <v>0</v>
      </c>
      <c r="H405" s="53">
        <v>0</v>
      </c>
      <c r="I405" s="53">
        <f t="shared" si="80"/>
        <v>0</v>
      </c>
      <c r="J405" s="60">
        <f t="shared" si="70"/>
        <v>0</v>
      </c>
    </row>
    <row r="406" spans="1:10" s="15" customFormat="1" ht="19.5" customHeight="1" x14ac:dyDescent="0.2">
      <c r="A406" s="37" t="s">
        <v>79</v>
      </c>
      <c r="B406" s="93" t="s">
        <v>80</v>
      </c>
      <c r="C406" s="93"/>
      <c r="D406" s="93"/>
      <c r="E406" s="38">
        <v>80292215</v>
      </c>
      <c r="F406" s="30">
        <v>79346798</v>
      </c>
      <c r="G406" s="30">
        <v>35425141.119999997</v>
      </c>
      <c r="H406" s="29">
        <f t="shared" si="79"/>
        <v>0.44645961794198674</v>
      </c>
      <c r="I406" s="29">
        <f>+G406/$G$8</f>
        <v>0.12290484875211528</v>
      </c>
      <c r="J406" s="30">
        <f t="shared" si="70"/>
        <v>-4248257.8800000027</v>
      </c>
    </row>
    <row r="407" spans="1:10" s="14" customFormat="1" ht="17.25" customHeight="1" x14ac:dyDescent="0.2">
      <c r="A407" s="54"/>
      <c r="B407" s="39" t="s">
        <v>238</v>
      </c>
      <c r="C407" s="55"/>
      <c r="D407" s="63" t="s">
        <v>81</v>
      </c>
      <c r="E407" s="56">
        <v>2346519</v>
      </c>
      <c r="F407" s="42">
        <v>2230755</v>
      </c>
      <c r="G407" s="42">
        <v>1009475.71</v>
      </c>
      <c r="H407" s="44">
        <f t="shared" si="79"/>
        <v>0.4525264809447922</v>
      </c>
      <c r="I407" s="44">
        <f t="shared" ref="I407:I419" si="81">+G407/$G$8</f>
        <v>3.5022996531251134E-3</v>
      </c>
      <c r="J407" s="42">
        <f t="shared" si="70"/>
        <v>-105901.79000000004</v>
      </c>
    </row>
    <row r="408" spans="1:10" s="19" customFormat="1" x14ac:dyDescent="0.2">
      <c r="A408" s="45"/>
      <c r="B408" s="46"/>
      <c r="C408" s="47"/>
      <c r="D408" s="70" t="s">
        <v>3</v>
      </c>
      <c r="E408" s="48">
        <v>2346519</v>
      </c>
      <c r="F408" s="48">
        <v>2230755</v>
      </c>
      <c r="G408" s="48">
        <v>1009475.71</v>
      </c>
      <c r="H408" s="13">
        <f t="shared" ref="H408:H420" si="82">+G408/F408</f>
        <v>0.4525264809447922</v>
      </c>
      <c r="I408" s="13">
        <f t="shared" si="81"/>
        <v>3.5022996531251134E-3</v>
      </c>
      <c r="J408" s="48">
        <f t="shared" si="70"/>
        <v>-105901.79000000004</v>
      </c>
    </row>
    <row r="409" spans="1:10" x14ac:dyDescent="0.2">
      <c r="A409" s="57"/>
      <c r="B409" s="58"/>
      <c r="C409" s="59">
        <v>4010</v>
      </c>
      <c r="D409" s="61" t="s">
        <v>7</v>
      </c>
      <c r="E409" s="60">
        <v>1668541</v>
      </c>
      <c r="F409" s="60">
        <v>1668541</v>
      </c>
      <c r="G409" s="60">
        <v>706588.22</v>
      </c>
      <c r="H409" s="53">
        <f t="shared" si="82"/>
        <v>0.42347669011429745</v>
      </c>
      <c r="I409" s="53">
        <f t="shared" si="81"/>
        <v>2.4514544067715024E-3</v>
      </c>
      <c r="J409" s="60">
        <f t="shared" ref="J409:J472" si="83">+G409-F409*50%</f>
        <v>-127682.28000000003</v>
      </c>
    </row>
    <row r="410" spans="1:10" x14ac:dyDescent="0.2">
      <c r="A410" s="57"/>
      <c r="B410" s="58"/>
      <c r="C410" s="59">
        <v>4040</v>
      </c>
      <c r="D410" s="61" t="s">
        <v>8</v>
      </c>
      <c r="E410" s="60">
        <v>122500</v>
      </c>
      <c r="F410" s="60">
        <v>122500</v>
      </c>
      <c r="G410" s="60">
        <v>111626.79</v>
      </c>
      <c r="H410" s="53">
        <f t="shared" si="82"/>
        <v>0.91123910204081626</v>
      </c>
      <c r="I410" s="53">
        <f t="shared" si="81"/>
        <v>3.8728070821681271E-4</v>
      </c>
      <c r="J410" s="60">
        <f t="shared" si="83"/>
        <v>50376.789999999994</v>
      </c>
    </row>
    <row r="411" spans="1:10" x14ac:dyDescent="0.2">
      <c r="A411" s="57"/>
      <c r="B411" s="58"/>
      <c r="C411" s="59">
        <v>4110</v>
      </c>
      <c r="D411" s="61" t="s">
        <v>9</v>
      </c>
      <c r="E411" s="60">
        <v>277341</v>
      </c>
      <c r="F411" s="60">
        <v>277341</v>
      </c>
      <c r="G411" s="60">
        <v>121503.87</v>
      </c>
      <c r="H411" s="53">
        <f t="shared" si="82"/>
        <v>0.43810280485034669</v>
      </c>
      <c r="I411" s="53">
        <f t="shared" si="81"/>
        <v>4.2154849050737327E-4</v>
      </c>
      <c r="J411" s="60">
        <f t="shared" si="83"/>
        <v>-17166.630000000005</v>
      </c>
    </row>
    <row r="412" spans="1:10" x14ac:dyDescent="0.2">
      <c r="A412" s="57"/>
      <c r="B412" s="58"/>
      <c r="C412" s="59">
        <v>4120</v>
      </c>
      <c r="D412" s="61" t="s">
        <v>10</v>
      </c>
      <c r="E412" s="60">
        <v>44281</v>
      </c>
      <c r="F412" s="60">
        <v>44281</v>
      </c>
      <c r="G412" s="60">
        <v>13843.44</v>
      </c>
      <c r="H412" s="53">
        <f t="shared" si="82"/>
        <v>0.31262708610916645</v>
      </c>
      <c r="I412" s="53">
        <f t="shared" si="81"/>
        <v>4.802876842877014E-5</v>
      </c>
      <c r="J412" s="60">
        <f t="shared" si="83"/>
        <v>-8297.06</v>
      </c>
    </row>
    <row r="413" spans="1:10" x14ac:dyDescent="0.2">
      <c r="A413" s="57"/>
      <c r="B413" s="58"/>
      <c r="C413" s="59">
        <v>4170</v>
      </c>
      <c r="D413" s="61" t="s">
        <v>12</v>
      </c>
      <c r="E413" s="60">
        <v>51600</v>
      </c>
      <c r="F413" s="60">
        <v>51600</v>
      </c>
      <c r="G413" s="60">
        <v>11877.56</v>
      </c>
      <c r="H413" s="53">
        <f t="shared" si="82"/>
        <v>0.23018527131782945</v>
      </c>
      <c r="I413" s="53">
        <f t="shared" si="81"/>
        <v>4.1208296401676392E-5</v>
      </c>
      <c r="J413" s="60">
        <f t="shared" si="83"/>
        <v>-13922.44</v>
      </c>
    </row>
    <row r="414" spans="1:10" x14ac:dyDescent="0.2">
      <c r="A414" s="57"/>
      <c r="B414" s="58"/>
      <c r="C414" s="59">
        <v>4210</v>
      </c>
      <c r="D414" s="61" t="s">
        <v>13</v>
      </c>
      <c r="E414" s="60">
        <v>500</v>
      </c>
      <c r="F414" s="60">
        <v>500</v>
      </c>
      <c r="G414" s="60">
        <v>320.39999999999998</v>
      </c>
      <c r="H414" s="53">
        <f t="shared" si="82"/>
        <v>0.64079999999999993</v>
      </c>
      <c r="I414" s="53">
        <f t="shared" si="81"/>
        <v>1.1116035757425866E-6</v>
      </c>
      <c r="J414" s="60">
        <f t="shared" si="83"/>
        <v>70.399999999999977</v>
      </c>
    </row>
    <row r="415" spans="1:10" x14ac:dyDescent="0.2">
      <c r="A415" s="57"/>
      <c r="B415" s="58"/>
      <c r="C415" s="59">
        <v>4300</v>
      </c>
      <c r="D415" s="61" t="s">
        <v>4</v>
      </c>
      <c r="E415" s="60">
        <v>128000</v>
      </c>
      <c r="F415" s="60">
        <v>5000</v>
      </c>
      <c r="G415" s="60">
        <v>1721.41</v>
      </c>
      <c r="H415" s="53">
        <f t="shared" si="82"/>
        <v>0.34428200000000003</v>
      </c>
      <c r="I415" s="53">
        <f t="shared" si="81"/>
        <v>5.9723018455650627E-6</v>
      </c>
      <c r="J415" s="60">
        <f t="shared" si="83"/>
        <v>-778.58999999999992</v>
      </c>
    </row>
    <row r="416" spans="1:10" x14ac:dyDescent="0.2">
      <c r="A416" s="57"/>
      <c r="B416" s="58"/>
      <c r="C416" s="59">
        <v>4410</v>
      </c>
      <c r="D416" s="61" t="s">
        <v>21</v>
      </c>
      <c r="E416" s="60">
        <v>12100</v>
      </c>
      <c r="F416" s="60">
        <v>12100</v>
      </c>
      <c r="G416" s="60">
        <v>3546.34</v>
      </c>
      <c r="H416" s="53">
        <f t="shared" si="82"/>
        <v>0.29308595041322316</v>
      </c>
      <c r="I416" s="53">
        <f t="shared" si="81"/>
        <v>1.2303758504366306E-5</v>
      </c>
      <c r="J416" s="60">
        <f t="shared" si="83"/>
        <v>-2503.66</v>
      </c>
    </row>
    <row r="417" spans="1:10" x14ac:dyDescent="0.2">
      <c r="A417" s="57"/>
      <c r="B417" s="58"/>
      <c r="C417" s="59">
        <v>4430</v>
      </c>
      <c r="D417" s="61" t="s">
        <v>23</v>
      </c>
      <c r="E417" s="60">
        <v>0</v>
      </c>
      <c r="F417" s="60">
        <v>36</v>
      </c>
      <c r="G417" s="60">
        <v>6</v>
      </c>
      <c r="H417" s="53">
        <f t="shared" si="82"/>
        <v>0.16666666666666666</v>
      </c>
      <c r="I417" s="53">
        <f t="shared" si="81"/>
        <v>2.0816546362220724E-8</v>
      </c>
      <c r="J417" s="60">
        <f t="shared" si="83"/>
        <v>-12</v>
      </c>
    </row>
    <row r="418" spans="1:10" ht="25.5" x14ac:dyDescent="0.2">
      <c r="A418" s="57"/>
      <c r="B418" s="58"/>
      <c r="C418" s="59">
        <v>4440</v>
      </c>
      <c r="D418" s="61" t="s">
        <v>24</v>
      </c>
      <c r="E418" s="60">
        <v>41656</v>
      </c>
      <c r="F418" s="60">
        <v>41656</v>
      </c>
      <c r="G418" s="60">
        <v>31241.68</v>
      </c>
      <c r="H418" s="53">
        <f t="shared" si="82"/>
        <v>0.74999231803341659</v>
      </c>
      <c r="I418" s="53">
        <f t="shared" si="81"/>
        <v>1.0839064669227732E-4</v>
      </c>
      <c r="J418" s="60">
        <f t="shared" si="83"/>
        <v>10413.68</v>
      </c>
    </row>
    <row r="419" spans="1:10" ht="25.5" x14ac:dyDescent="0.2">
      <c r="A419" s="57"/>
      <c r="B419" s="58"/>
      <c r="C419" s="59">
        <v>4610</v>
      </c>
      <c r="D419" s="61" t="s">
        <v>27</v>
      </c>
      <c r="E419" s="60">
        <v>0</v>
      </c>
      <c r="F419" s="60">
        <v>7200</v>
      </c>
      <c r="G419" s="60">
        <v>7200</v>
      </c>
      <c r="H419" s="53">
        <f t="shared" si="82"/>
        <v>1</v>
      </c>
      <c r="I419" s="53">
        <f t="shared" si="81"/>
        <v>2.4979855634664868E-5</v>
      </c>
      <c r="J419" s="60">
        <f t="shared" si="83"/>
        <v>3600</v>
      </c>
    </row>
    <row r="420" spans="1:10" s="14" customFormat="1" ht="17.25" customHeight="1" x14ac:dyDescent="0.2">
      <c r="A420" s="54"/>
      <c r="B420" s="39" t="s">
        <v>241</v>
      </c>
      <c r="C420" s="55"/>
      <c r="D420" s="63" t="s">
        <v>82</v>
      </c>
      <c r="E420" s="56">
        <v>1384252</v>
      </c>
      <c r="F420" s="42">
        <v>1332368</v>
      </c>
      <c r="G420" s="42">
        <v>515727.73</v>
      </c>
      <c r="H420" s="44">
        <f t="shared" si="82"/>
        <v>0.38707604055336065</v>
      </c>
      <c r="I420" s="44">
        <f t="shared" ref="I420:I434" si="84">+G420/$G$8</f>
        <v>1.7892783669713084E-3</v>
      </c>
      <c r="J420" s="42">
        <f t="shared" si="83"/>
        <v>-150456.27000000002</v>
      </c>
    </row>
    <row r="421" spans="1:10" s="19" customFormat="1" x14ac:dyDescent="0.2">
      <c r="A421" s="45"/>
      <c r="B421" s="46"/>
      <c r="C421" s="47"/>
      <c r="D421" s="70" t="s">
        <v>3</v>
      </c>
      <c r="E421" s="48">
        <v>1384252</v>
      </c>
      <c r="F421" s="48">
        <v>1332368</v>
      </c>
      <c r="G421" s="48">
        <v>515727.73</v>
      </c>
      <c r="H421" s="13">
        <f t="shared" ref="H421:H435" si="85">+G421/F421</f>
        <v>0.38707604055336065</v>
      </c>
      <c r="I421" s="13">
        <f t="shared" si="84"/>
        <v>1.7892783669713084E-3</v>
      </c>
      <c r="J421" s="48">
        <f t="shared" si="83"/>
        <v>-150456.27000000002</v>
      </c>
    </row>
    <row r="422" spans="1:10" x14ac:dyDescent="0.2">
      <c r="A422" s="57"/>
      <c r="B422" s="58"/>
      <c r="C422" s="59">
        <v>3030</v>
      </c>
      <c r="D422" s="61" t="s">
        <v>62</v>
      </c>
      <c r="E422" s="60">
        <v>1030384</v>
      </c>
      <c r="F422" s="60">
        <v>1000000</v>
      </c>
      <c r="G422" s="60">
        <v>448751.66</v>
      </c>
      <c r="H422" s="53">
        <f t="shared" si="85"/>
        <v>0.44875166</v>
      </c>
      <c r="I422" s="53">
        <f t="shared" si="84"/>
        <v>1.5569099559189184E-3</v>
      </c>
      <c r="J422" s="60">
        <f t="shared" si="83"/>
        <v>-51248.340000000026</v>
      </c>
    </row>
    <row r="423" spans="1:10" x14ac:dyDescent="0.2">
      <c r="A423" s="57"/>
      <c r="B423" s="58"/>
      <c r="C423" s="59">
        <v>4110</v>
      </c>
      <c r="D423" s="61" t="s">
        <v>9</v>
      </c>
      <c r="E423" s="60">
        <v>3000</v>
      </c>
      <c r="F423" s="60">
        <v>2500</v>
      </c>
      <c r="G423" s="60">
        <v>910.72</v>
      </c>
      <c r="H423" s="53">
        <f t="shared" si="85"/>
        <v>0.364288</v>
      </c>
      <c r="I423" s="53">
        <f t="shared" si="84"/>
        <v>3.1596741838336096E-6</v>
      </c>
      <c r="J423" s="60">
        <f t="shared" si="83"/>
        <v>-339.28</v>
      </c>
    </row>
    <row r="424" spans="1:10" x14ac:dyDescent="0.2">
      <c r="A424" s="57"/>
      <c r="B424" s="58"/>
      <c r="C424" s="59">
        <v>4120</v>
      </c>
      <c r="D424" s="61" t="s">
        <v>10</v>
      </c>
      <c r="E424" s="60">
        <v>500</v>
      </c>
      <c r="F424" s="60">
        <v>500</v>
      </c>
      <c r="G424" s="60">
        <v>131.91</v>
      </c>
      <c r="H424" s="53">
        <f t="shared" si="85"/>
        <v>0.26382</v>
      </c>
      <c r="I424" s="53">
        <f t="shared" si="84"/>
        <v>4.576517717734226E-7</v>
      </c>
      <c r="J424" s="60">
        <f t="shared" si="83"/>
        <v>-118.09</v>
      </c>
    </row>
    <row r="425" spans="1:10" x14ac:dyDescent="0.2">
      <c r="A425" s="57"/>
      <c r="B425" s="58"/>
      <c r="C425" s="59">
        <v>4170</v>
      </c>
      <c r="D425" s="61" t="s">
        <v>12</v>
      </c>
      <c r="E425" s="60">
        <v>87000</v>
      </c>
      <c r="F425" s="60">
        <v>79000</v>
      </c>
      <c r="G425" s="60">
        <v>30739.39</v>
      </c>
      <c r="H425" s="53">
        <f t="shared" si="85"/>
        <v>0.38910620253164557</v>
      </c>
      <c r="I425" s="53">
        <f t="shared" si="84"/>
        <v>1.0664798951356401E-4</v>
      </c>
      <c r="J425" s="60">
        <f t="shared" si="83"/>
        <v>-8760.61</v>
      </c>
    </row>
    <row r="426" spans="1:10" x14ac:dyDescent="0.2">
      <c r="A426" s="57"/>
      <c r="B426" s="58"/>
      <c r="C426" s="59">
        <v>4210</v>
      </c>
      <c r="D426" s="61" t="s">
        <v>13</v>
      </c>
      <c r="E426" s="60">
        <v>28000</v>
      </c>
      <c r="F426" s="60">
        <v>21000</v>
      </c>
      <c r="G426" s="60">
        <v>5358.52</v>
      </c>
      <c r="H426" s="53">
        <f t="shared" si="85"/>
        <v>0.25516761904761909</v>
      </c>
      <c r="I426" s="53">
        <f t="shared" si="84"/>
        <v>1.8590980002147832E-5</v>
      </c>
      <c r="J426" s="60">
        <f t="shared" si="83"/>
        <v>-5141.4799999999996</v>
      </c>
    </row>
    <row r="427" spans="1:10" ht="25.5" x14ac:dyDescent="0.2">
      <c r="A427" s="57"/>
      <c r="B427" s="58"/>
      <c r="C427" s="59">
        <v>4240</v>
      </c>
      <c r="D427" s="61" t="s">
        <v>73</v>
      </c>
      <c r="E427" s="60">
        <v>500</v>
      </c>
      <c r="F427" s="60">
        <v>500</v>
      </c>
      <c r="G427" s="60">
        <v>0</v>
      </c>
      <c r="H427" s="53">
        <f t="shared" si="85"/>
        <v>0</v>
      </c>
      <c r="I427" s="53">
        <f t="shared" si="84"/>
        <v>0</v>
      </c>
      <c r="J427" s="60">
        <f t="shared" si="83"/>
        <v>-250</v>
      </c>
    </row>
    <row r="428" spans="1:10" x14ac:dyDescent="0.2">
      <c r="A428" s="57"/>
      <c r="B428" s="58"/>
      <c r="C428" s="59">
        <v>4300</v>
      </c>
      <c r="D428" s="61" t="s">
        <v>4</v>
      </c>
      <c r="E428" s="60">
        <v>106000</v>
      </c>
      <c r="F428" s="60">
        <v>100000</v>
      </c>
      <c r="G428" s="60">
        <v>17616.939999999999</v>
      </c>
      <c r="H428" s="53">
        <f t="shared" si="85"/>
        <v>0.17616939999999998</v>
      </c>
      <c r="I428" s="53">
        <f t="shared" si="84"/>
        <v>6.1120641378410124E-5</v>
      </c>
      <c r="J428" s="60">
        <f t="shared" si="83"/>
        <v>-32383.06</v>
      </c>
    </row>
    <row r="429" spans="1:10" x14ac:dyDescent="0.2">
      <c r="A429" s="57"/>
      <c r="B429" s="58"/>
      <c r="C429" s="59">
        <v>4380</v>
      </c>
      <c r="D429" s="61" t="s">
        <v>19</v>
      </c>
      <c r="E429" s="60">
        <v>15000</v>
      </c>
      <c r="F429" s="60">
        <v>15000</v>
      </c>
      <c r="G429" s="60">
        <v>2103.3000000000002</v>
      </c>
      <c r="H429" s="53">
        <f t="shared" si="85"/>
        <v>0.14022000000000001</v>
      </c>
      <c r="I429" s="53">
        <f t="shared" si="84"/>
        <v>7.2972403272764754E-6</v>
      </c>
      <c r="J429" s="60">
        <f t="shared" si="83"/>
        <v>-5396.7</v>
      </c>
    </row>
    <row r="430" spans="1:10" ht="25.5" x14ac:dyDescent="0.2">
      <c r="A430" s="57"/>
      <c r="B430" s="58"/>
      <c r="C430" s="59">
        <v>4390</v>
      </c>
      <c r="D430" s="61" t="s">
        <v>44</v>
      </c>
      <c r="E430" s="60">
        <v>100000</v>
      </c>
      <c r="F430" s="60">
        <v>100000</v>
      </c>
      <c r="G430" s="60">
        <v>2000</v>
      </c>
      <c r="H430" s="53">
        <f t="shared" si="85"/>
        <v>0.02</v>
      </c>
      <c r="I430" s="53">
        <f t="shared" si="84"/>
        <v>6.9388487874069074E-6</v>
      </c>
      <c r="J430" s="60">
        <f t="shared" si="83"/>
        <v>-48000</v>
      </c>
    </row>
    <row r="431" spans="1:10" x14ac:dyDescent="0.2">
      <c r="A431" s="57"/>
      <c r="B431" s="58"/>
      <c r="C431" s="59">
        <v>4410</v>
      </c>
      <c r="D431" s="61" t="s">
        <v>21</v>
      </c>
      <c r="E431" s="60">
        <v>3687</v>
      </c>
      <c r="F431" s="60">
        <v>3687</v>
      </c>
      <c r="G431" s="60">
        <v>2440.59</v>
      </c>
      <c r="H431" s="53">
        <f t="shared" si="85"/>
        <v>0.66194467046379168</v>
      </c>
      <c r="I431" s="53">
        <f t="shared" si="84"/>
        <v>8.4674424810287126E-6</v>
      </c>
      <c r="J431" s="60">
        <f t="shared" si="83"/>
        <v>597.09000000000015</v>
      </c>
    </row>
    <row r="432" spans="1:10" x14ac:dyDescent="0.2">
      <c r="A432" s="57"/>
      <c r="B432" s="58"/>
      <c r="C432" s="59">
        <v>4420</v>
      </c>
      <c r="D432" s="61" t="s">
        <v>22</v>
      </c>
      <c r="E432" s="60">
        <v>8671</v>
      </c>
      <c r="F432" s="60">
        <v>8671</v>
      </c>
      <c r="G432" s="60">
        <v>5572.77</v>
      </c>
      <c r="H432" s="53">
        <f t="shared" si="85"/>
        <v>0.64269057778802907</v>
      </c>
      <c r="I432" s="53">
        <f t="shared" si="84"/>
        <v>1.9334304178498797E-5</v>
      </c>
      <c r="J432" s="60">
        <f t="shared" si="83"/>
        <v>1237.2700000000004</v>
      </c>
    </row>
    <row r="433" spans="1:10" x14ac:dyDescent="0.2">
      <c r="A433" s="57"/>
      <c r="B433" s="58"/>
      <c r="C433" s="59">
        <v>4430</v>
      </c>
      <c r="D433" s="61" t="s">
        <v>23</v>
      </c>
      <c r="E433" s="60">
        <v>500</v>
      </c>
      <c r="F433" s="60">
        <v>500</v>
      </c>
      <c r="G433" s="60">
        <v>0</v>
      </c>
      <c r="H433" s="53">
        <f t="shared" si="85"/>
        <v>0</v>
      </c>
      <c r="I433" s="53">
        <f t="shared" si="84"/>
        <v>0</v>
      </c>
      <c r="J433" s="60">
        <f t="shared" si="83"/>
        <v>-250</v>
      </c>
    </row>
    <row r="434" spans="1:10" x14ac:dyDescent="0.2">
      <c r="A434" s="57"/>
      <c r="B434" s="58"/>
      <c r="C434" s="59">
        <v>4950</v>
      </c>
      <c r="D434" s="61" t="s">
        <v>45</v>
      </c>
      <c r="E434" s="60">
        <v>1010</v>
      </c>
      <c r="F434" s="60">
        <v>1010</v>
      </c>
      <c r="G434" s="60">
        <v>101.93</v>
      </c>
      <c r="H434" s="53">
        <f t="shared" si="85"/>
        <v>0.10092079207920793</v>
      </c>
      <c r="I434" s="53">
        <f t="shared" si="84"/>
        <v>3.5363842845019309E-7</v>
      </c>
      <c r="J434" s="60">
        <f t="shared" si="83"/>
        <v>-403.07</v>
      </c>
    </row>
    <row r="435" spans="1:10" s="14" customFormat="1" ht="17.25" customHeight="1" x14ac:dyDescent="0.2">
      <c r="A435" s="54"/>
      <c r="B435" s="39" t="s">
        <v>242</v>
      </c>
      <c r="C435" s="55"/>
      <c r="D435" s="63" t="s">
        <v>83</v>
      </c>
      <c r="E435" s="56">
        <v>70983672</v>
      </c>
      <c r="F435" s="42">
        <v>70207711</v>
      </c>
      <c r="G435" s="42">
        <v>32064781.5</v>
      </c>
      <c r="H435" s="44">
        <f t="shared" si="85"/>
        <v>0.4567131023542414</v>
      </c>
      <c r="I435" s="44">
        <f t="shared" ref="I435:I498" si="86">+G435/$G$8</f>
        <v>0.11124633511487123</v>
      </c>
      <c r="J435" s="42">
        <f t="shared" si="83"/>
        <v>-3039074</v>
      </c>
    </row>
    <row r="436" spans="1:10" s="19" customFormat="1" x14ac:dyDescent="0.2">
      <c r="A436" s="45"/>
      <c r="B436" s="46"/>
      <c r="C436" s="47"/>
      <c r="D436" s="70" t="s">
        <v>3</v>
      </c>
      <c r="E436" s="48">
        <v>68983232</v>
      </c>
      <c r="F436" s="48">
        <v>68356621</v>
      </c>
      <c r="G436" s="48">
        <v>31647582.100000001</v>
      </c>
      <c r="H436" s="13">
        <f t="shared" ref="H436:H499" si="87">+G436/F436</f>
        <v>0.46297756730836653</v>
      </c>
      <c r="I436" s="13">
        <f t="shared" si="86"/>
        <v>0.10979889333947278</v>
      </c>
      <c r="J436" s="48">
        <f t="shared" si="83"/>
        <v>-2530728.3999999985</v>
      </c>
    </row>
    <row r="437" spans="1:10" ht="51" x14ac:dyDescent="0.2">
      <c r="A437" s="57"/>
      <c r="B437" s="58"/>
      <c r="C437" s="59">
        <v>2328</v>
      </c>
      <c r="D437" s="61" t="s">
        <v>243</v>
      </c>
      <c r="E437" s="60">
        <v>263500</v>
      </c>
      <c r="F437" s="60">
        <v>317050</v>
      </c>
      <c r="G437" s="60">
        <v>76165.03</v>
      </c>
      <c r="H437" s="53">
        <f t="shared" si="87"/>
        <v>0.24023034221731587</v>
      </c>
      <c r="I437" s="53">
        <f t="shared" si="86"/>
        <v>2.6424881302915536E-4</v>
      </c>
      <c r="J437" s="60">
        <f t="shared" si="83"/>
        <v>-82359.97</v>
      </c>
    </row>
    <row r="438" spans="1:10" ht="51" x14ac:dyDescent="0.2">
      <c r="A438" s="57"/>
      <c r="B438" s="58"/>
      <c r="C438" s="59">
        <v>2329</v>
      </c>
      <c r="D438" s="61" t="s">
        <v>243</v>
      </c>
      <c r="E438" s="60">
        <v>46500</v>
      </c>
      <c r="F438" s="60">
        <v>55950</v>
      </c>
      <c r="G438" s="60">
        <v>13440.91</v>
      </c>
      <c r="H438" s="53">
        <f t="shared" si="87"/>
        <v>0.2402307417336908</v>
      </c>
      <c r="I438" s="53">
        <f t="shared" si="86"/>
        <v>4.6632221027572686E-5</v>
      </c>
      <c r="J438" s="60">
        <f t="shared" si="83"/>
        <v>-14534.09</v>
      </c>
    </row>
    <row r="439" spans="1:10" x14ac:dyDescent="0.2">
      <c r="A439" s="57"/>
      <c r="B439" s="58"/>
      <c r="C439" s="59">
        <v>3020</v>
      </c>
      <c r="D439" s="61" t="s">
        <v>84</v>
      </c>
      <c r="E439" s="60">
        <v>200000</v>
      </c>
      <c r="F439" s="60">
        <v>188800</v>
      </c>
      <c r="G439" s="60">
        <v>50177.5</v>
      </c>
      <c r="H439" s="53">
        <f t="shared" si="87"/>
        <v>0.265770656779661</v>
      </c>
      <c r="I439" s="53">
        <f t="shared" si="86"/>
        <v>1.7408704251505505E-4</v>
      </c>
      <c r="J439" s="60">
        <f t="shared" si="83"/>
        <v>-44222.5</v>
      </c>
    </row>
    <row r="440" spans="1:10" x14ac:dyDescent="0.2">
      <c r="A440" s="57"/>
      <c r="B440" s="58"/>
      <c r="C440" s="59">
        <v>3030</v>
      </c>
      <c r="D440" s="61" t="s">
        <v>62</v>
      </c>
      <c r="E440" s="60">
        <v>3000</v>
      </c>
      <c r="F440" s="60">
        <v>3000</v>
      </c>
      <c r="G440" s="60">
        <v>2111.92</v>
      </c>
      <c r="H440" s="53">
        <f t="shared" si="87"/>
        <v>0.70397333333333334</v>
      </c>
      <c r="I440" s="53">
        <f t="shared" si="86"/>
        <v>7.3271467655501985E-6</v>
      </c>
      <c r="J440" s="60">
        <f t="shared" si="83"/>
        <v>611.92000000000007</v>
      </c>
    </row>
    <row r="441" spans="1:10" x14ac:dyDescent="0.2">
      <c r="A441" s="57"/>
      <c r="B441" s="58"/>
      <c r="C441" s="59">
        <v>4010</v>
      </c>
      <c r="D441" s="61" t="s">
        <v>7</v>
      </c>
      <c r="E441" s="60">
        <v>36686031</v>
      </c>
      <c r="F441" s="60">
        <v>34310251</v>
      </c>
      <c r="G441" s="60">
        <v>15623825.130000001</v>
      </c>
      <c r="H441" s="53">
        <f t="shared" si="87"/>
        <v>0.45536901289355186</v>
      </c>
      <c r="I441" s="53">
        <f t="shared" si="86"/>
        <v>5.4205680028979041E-2</v>
      </c>
      <c r="J441" s="60">
        <f t="shared" si="83"/>
        <v>-1531300.3699999992</v>
      </c>
    </row>
    <row r="442" spans="1:10" x14ac:dyDescent="0.2">
      <c r="A442" s="57"/>
      <c r="B442" s="58"/>
      <c r="C442" s="59">
        <v>4017</v>
      </c>
      <c r="D442" s="61" t="s">
        <v>7</v>
      </c>
      <c r="E442" s="60">
        <v>109728</v>
      </c>
      <c r="F442" s="60">
        <v>109728</v>
      </c>
      <c r="G442" s="60">
        <v>67517.14</v>
      </c>
      <c r="H442" s="53">
        <f t="shared" si="87"/>
        <v>0.61531368474773984</v>
      </c>
      <c r="I442" s="53">
        <f t="shared" si="86"/>
        <v>2.3424561250909119E-4</v>
      </c>
      <c r="J442" s="60">
        <f t="shared" si="83"/>
        <v>12653.14</v>
      </c>
    </row>
    <row r="443" spans="1:10" x14ac:dyDescent="0.2">
      <c r="A443" s="57"/>
      <c r="B443" s="58"/>
      <c r="C443" s="59">
        <v>4018</v>
      </c>
      <c r="D443" s="61" t="s">
        <v>7</v>
      </c>
      <c r="E443" s="60">
        <v>492910</v>
      </c>
      <c r="F443" s="60">
        <v>2117951</v>
      </c>
      <c r="G443" s="60">
        <v>1767240.02</v>
      </c>
      <c r="H443" s="53">
        <f t="shared" si="87"/>
        <v>0.83441024839573719</v>
      </c>
      <c r="I443" s="53">
        <f t="shared" si="86"/>
        <v>6.1313056349169793E-3</v>
      </c>
      <c r="J443" s="60">
        <f t="shared" si="83"/>
        <v>708264.52</v>
      </c>
    </row>
    <row r="444" spans="1:10" x14ac:dyDescent="0.2">
      <c r="A444" s="57"/>
      <c r="B444" s="58"/>
      <c r="C444" s="59">
        <v>4019</v>
      </c>
      <c r="D444" s="61" t="s">
        <v>7</v>
      </c>
      <c r="E444" s="60">
        <v>92166</v>
      </c>
      <c r="F444" s="60">
        <v>82716</v>
      </c>
      <c r="G444" s="60">
        <v>18832.810000000001</v>
      </c>
      <c r="H444" s="53">
        <f t="shared" si="87"/>
        <v>0.22768037622709031</v>
      </c>
      <c r="I444" s="53">
        <f t="shared" si="86"/>
        <v>6.5339010415982346E-5</v>
      </c>
      <c r="J444" s="60">
        <f t="shared" si="83"/>
        <v>-22525.19</v>
      </c>
    </row>
    <row r="445" spans="1:10" x14ac:dyDescent="0.2">
      <c r="A445" s="57"/>
      <c r="B445" s="58"/>
      <c r="C445" s="59">
        <v>4040</v>
      </c>
      <c r="D445" s="61" t="s">
        <v>8</v>
      </c>
      <c r="E445" s="60">
        <v>2900000</v>
      </c>
      <c r="F445" s="60">
        <v>2255548</v>
      </c>
      <c r="G445" s="60">
        <v>2183176.5</v>
      </c>
      <c r="H445" s="53">
        <f t="shared" si="87"/>
        <v>0.96791400582031506</v>
      </c>
      <c r="I445" s="53">
        <f t="shared" si="86"/>
        <v>7.5743658048601286E-3</v>
      </c>
      <c r="J445" s="60">
        <f t="shared" si="83"/>
        <v>1055402.5</v>
      </c>
    </row>
    <row r="446" spans="1:10" x14ac:dyDescent="0.2">
      <c r="A446" s="57"/>
      <c r="B446" s="58"/>
      <c r="C446" s="59">
        <v>4048</v>
      </c>
      <c r="D446" s="61" t="s">
        <v>8</v>
      </c>
      <c r="E446" s="60">
        <v>34735</v>
      </c>
      <c r="F446" s="60">
        <v>679187</v>
      </c>
      <c r="G446" s="60">
        <v>663747.34</v>
      </c>
      <c r="H446" s="53">
        <f t="shared" si="87"/>
        <v>0.97726743886440692</v>
      </c>
      <c r="I446" s="53">
        <f t="shared" si="86"/>
        <v>2.3028212126517799E-3</v>
      </c>
      <c r="J446" s="60">
        <f t="shared" si="83"/>
        <v>324153.83999999997</v>
      </c>
    </row>
    <row r="447" spans="1:10" x14ac:dyDescent="0.2">
      <c r="A447" s="57"/>
      <c r="B447" s="58"/>
      <c r="C447" s="59">
        <v>4049</v>
      </c>
      <c r="D447" s="61" t="s">
        <v>8</v>
      </c>
      <c r="E447" s="60">
        <v>6130</v>
      </c>
      <c r="F447" s="60">
        <v>6130</v>
      </c>
      <c r="G447" s="60">
        <v>3405.12</v>
      </c>
      <c r="H447" s="53">
        <f t="shared" si="87"/>
        <v>0.555484502446982</v>
      </c>
      <c r="I447" s="53">
        <f t="shared" si="86"/>
        <v>1.1813806391487505E-5</v>
      </c>
      <c r="J447" s="60">
        <f t="shared" si="83"/>
        <v>340.11999999999989</v>
      </c>
    </row>
    <row r="448" spans="1:10" x14ac:dyDescent="0.2">
      <c r="A448" s="57"/>
      <c r="B448" s="58"/>
      <c r="C448" s="59">
        <v>4110</v>
      </c>
      <c r="D448" s="61" t="s">
        <v>9</v>
      </c>
      <c r="E448" s="60">
        <v>6104193</v>
      </c>
      <c r="F448" s="60">
        <v>5742581</v>
      </c>
      <c r="G448" s="60">
        <v>2533162.7000000002</v>
      </c>
      <c r="H448" s="53">
        <f t="shared" si="87"/>
        <v>0.44111919361694685</v>
      </c>
      <c r="I448" s="53">
        <f t="shared" si="86"/>
        <v>8.788616464599705E-3</v>
      </c>
      <c r="J448" s="60">
        <f t="shared" si="83"/>
        <v>-338127.79999999981</v>
      </c>
    </row>
    <row r="449" spans="1:10" x14ac:dyDescent="0.2">
      <c r="A449" s="57"/>
      <c r="B449" s="58"/>
      <c r="C449" s="59">
        <v>4117</v>
      </c>
      <c r="D449" s="61" t="s">
        <v>9</v>
      </c>
      <c r="E449" s="60">
        <v>20614</v>
      </c>
      <c r="F449" s="60">
        <v>20614</v>
      </c>
      <c r="G449" s="60">
        <v>9938.42</v>
      </c>
      <c r="H449" s="53">
        <f t="shared" si="87"/>
        <v>0.48211991850198893</v>
      </c>
      <c r="I449" s="53">
        <f t="shared" si="86"/>
        <v>3.4480596782870282E-5</v>
      </c>
      <c r="J449" s="60">
        <f t="shared" si="83"/>
        <v>-368.57999999999993</v>
      </c>
    </row>
    <row r="450" spans="1:10" x14ac:dyDescent="0.2">
      <c r="A450" s="57"/>
      <c r="B450" s="58"/>
      <c r="C450" s="59">
        <v>4118</v>
      </c>
      <c r="D450" s="61" t="s">
        <v>9</v>
      </c>
      <c r="E450" s="60">
        <v>92215</v>
      </c>
      <c r="F450" s="60">
        <v>451913</v>
      </c>
      <c r="G450" s="60">
        <v>384263.32</v>
      </c>
      <c r="H450" s="53">
        <f t="shared" si="87"/>
        <v>0.8503037531560278</v>
      </c>
      <c r="I450" s="53">
        <f t="shared" si="86"/>
        <v>1.3331725360134763E-3</v>
      </c>
      <c r="J450" s="60">
        <f t="shared" si="83"/>
        <v>158306.82</v>
      </c>
    </row>
    <row r="451" spans="1:10" x14ac:dyDescent="0.2">
      <c r="A451" s="57"/>
      <c r="B451" s="58"/>
      <c r="C451" s="59">
        <v>4119</v>
      </c>
      <c r="D451" s="61" t="s">
        <v>9</v>
      </c>
      <c r="E451" s="60">
        <v>15322</v>
      </c>
      <c r="F451" s="60">
        <v>15322</v>
      </c>
      <c r="G451" s="60">
        <v>3234.02</v>
      </c>
      <c r="H451" s="53">
        <f t="shared" si="87"/>
        <v>0.21107035635034591</v>
      </c>
      <c r="I451" s="53">
        <f t="shared" si="86"/>
        <v>1.1220187877724843E-5</v>
      </c>
      <c r="J451" s="60">
        <f t="shared" si="83"/>
        <v>-4426.9799999999996</v>
      </c>
    </row>
    <row r="452" spans="1:10" x14ac:dyDescent="0.2">
      <c r="A452" s="57"/>
      <c r="B452" s="58"/>
      <c r="C452" s="59">
        <v>4120</v>
      </c>
      <c r="D452" s="61" t="s">
        <v>10</v>
      </c>
      <c r="E452" s="60">
        <v>985023</v>
      </c>
      <c r="F452" s="60">
        <v>934689</v>
      </c>
      <c r="G452" s="60">
        <v>314775.49</v>
      </c>
      <c r="H452" s="53">
        <f t="shared" si="87"/>
        <v>0.33677029471835018</v>
      </c>
      <c r="I452" s="53">
        <f t="shared" si="86"/>
        <v>1.0920897635459577E-3</v>
      </c>
      <c r="J452" s="60">
        <f t="shared" si="83"/>
        <v>-152569.01</v>
      </c>
    </row>
    <row r="453" spans="1:10" x14ac:dyDescent="0.2">
      <c r="A453" s="57"/>
      <c r="B453" s="58"/>
      <c r="C453" s="59">
        <v>4127</v>
      </c>
      <c r="D453" s="61" t="s">
        <v>10</v>
      </c>
      <c r="E453" s="60">
        <v>3215</v>
      </c>
      <c r="F453" s="60">
        <v>3215</v>
      </c>
      <c r="G453" s="60">
        <v>1345.21</v>
      </c>
      <c r="H453" s="53">
        <f t="shared" si="87"/>
        <v>0.41841679626749612</v>
      </c>
      <c r="I453" s="53">
        <f t="shared" si="86"/>
        <v>4.667104388653823E-6</v>
      </c>
      <c r="J453" s="60">
        <f t="shared" si="83"/>
        <v>-262.28999999999996</v>
      </c>
    </row>
    <row r="454" spans="1:10" x14ac:dyDescent="0.2">
      <c r="A454" s="57"/>
      <c r="B454" s="58"/>
      <c r="C454" s="59">
        <v>4128</v>
      </c>
      <c r="D454" s="61" t="s">
        <v>10</v>
      </c>
      <c r="E454" s="60">
        <v>14774</v>
      </c>
      <c r="F454" s="60">
        <v>64799</v>
      </c>
      <c r="G454" s="60">
        <v>53600.13</v>
      </c>
      <c r="H454" s="53">
        <f t="shared" si="87"/>
        <v>0.82717526505038652</v>
      </c>
      <c r="I454" s="53">
        <f t="shared" si="86"/>
        <v>1.8596159852767629E-4</v>
      </c>
      <c r="J454" s="60">
        <f t="shared" si="83"/>
        <v>21200.629999999997</v>
      </c>
    </row>
    <row r="455" spans="1:10" x14ac:dyDescent="0.2">
      <c r="A455" s="57"/>
      <c r="B455" s="58"/>
      <c r="C455" s="59">
        <v>4129</v>
      </c>
      <c r="D455" s="61" t="s">
        <v>10</v>
      </c>
      <c r="E455" s="60">
        <v>2528</v>
      </c>
      <c r="F455" s="60">
        <v>2528</v>
      </c>
      <c r="G455" s="60">
        <v>476.31</v>
      </c>
      <c r="H455" s="53">
        <f t="shared" si="87"/>
        <v>0.18841376582278482</v>
      </c>
      <c r="I455" s="53">
        <f t="shared" si="86"/>
        <v>1.6525215329648921E-6</v>
      </c>
      <c r="J455" s="60">
        <f t="shared" si="83"/>
        <v>-787.69</v>
      </c>
    </row>
    <row r="456" spans="1:10" ht="25.5" x14ac:dyDescent="0.2">
      <c r="A456" s="57"/>
      <c r="B456" s="58"/>
      <c r="C456" s="59">
        <v>4140</v>
      </c>
      <c r="D456" s="61" t="s">
        <v>11</v>
      </c>
      <c r="E456" s="60">
        <v>624000</v>
      </c>
      <c r="F456" s="60">
        <v>624000</v>
      </c>
      <c r="G456" s="60">
        <v>255457</v>
      </c>
      <c r="H456" s="53">
        <f t="shared" si="87"/>
        <v>0.40938621794871793</v>
      </c>
      <c r="I456" s="53">
        <f t="shared" si="86"/>
        <v>8.8628874734230322E-4</v>
      </c>
      <c r="J456" s="60">
        <f t="shared" si="83"/>
        <v>-56543</v>
      </c>
    </row>
    <row r="457" spans="1:10" x14ac:dyDescent="0.2">
      <c r="A457" s="57"/>
      <c r="B457" s="58"/>
      <c r="C457" s="59">
        <v>4170</v>
      </c>
      <c r="D457" s="61" t="s">
        <v>12</v>
      </c>
      <c r="E457" s="60">
        <v>372230</v>
      </c>
      <c r="F457" s="60">
        <v>372230</v>
      </c>
      <c r="G457" s="60">
        <v>132935.42000000001</v>
      </c>
      <c r="H457" s="53">
        <f t="shared" si="87"/>
        <v>0.35713247185879704</v>
      </c>
      <c r="I457" s="53">
        <f t="shared" si="86"/>
        <v>4.6120938893521403E-4</v>
      </c>
      <c r="J457" s="60">
        <f t="shared" si="83"/>
        <v>-53179.579999999987</v>
      </c>
    </row>
    <row r="458" spans="1:10" x14ac:dyDescent="0.2">
      <c r="A458" s="57"/>
      <c r="B458" s="58"/>
      <c r="C458" s="59">
        <v>4177</v>
      </c>
      <c r="D458" s="61" t="s">
        <v>12</v>
      </c>
      <c r="E458" s="60">
        <v>21485</v>
      </c>
      <c r="F458" s="60">
        <v>61876</v>
      </c>
      <c r="G458" s="60">
        <v>0</v>
      </c>
      <c r="H458" s="53">
        <f t="shared" si="87"/>
        <v>0</v>
      </c>
      <c r="I458" s="53">
        <f t="shared" si="86"/>
        <v>0</v>
      </c>
      <c r="J458" s="60">
        <f t="shared" si="83"/>
        <v>-30938</v>
      </c>
    </row>
    <row r="459" spans="1:10" x14ac:dyDescent="0.2">
      <c r="A459" s="57"/>
      <c r="B459" s="58"/>
      <c r="C459" s="59">
        <v>4178</v>
      </c>
      <c r="D459" s="61" t="s">
        <v>12</v>
      </c>
      <c r="E459" s="60">
        <v>1002600</v>
      </c>
      <c r="F459" s="60">
        <v>932334</v>
      </c>
      <c r="G459" s="60">
        <v>211485.67</v>
      </c>
      <c r="H459" s="53">
        <f t="shared" si="87"/>
        <v>0.22683466440138406</v>
      </c>
      <c r="I459" s="53">
        <f t="shared" si="86"/>
        <v>7.3373354241671872E-4</v>
      </c>
      <c r="J459" s="60">
        <f t="shared" si="83"/>
        <v>-254681.33</v>
      </c>
    </row>
    <row r="460" spans="1:10" x14ac:dyDescent="0.2">
      <c r="A460" s="57"/>
      <c r="B460" s="58"/>
      <c r="C460" s="59">
        <v>4179</v>
      </c>
      <c r="D460" s="61" t="s">
        <v>12</v>
      </c>
      <c r="E460" s="60">
        <v>1015</v>
      </c>
      <c r="F460" s="60">
        <v>2923</v>
      </c>
      <c r="G460" s="60">
        <v>0</v>
      </c>
      <c r="H460" s="53">
        <f t="shared" si="87"/>
        <v>0</v>
      </c>
      <c r="I460" s="53">
        <f t="shared" si="86"/>
        <v>0</v>
      </c>
      <c r="J460" s="60">
        <f t="shared" si="83"/>
        <v>-1461.5</v>
      </c>
    </row>
    <row r="461" spans="1:10" x14ac:dyDescent="0.2">
      <c r="A461" s="57"/>
      <c r="B461" s="58"/>
      <c r="C461" s="59">
        <v>4210</v>
      </c>
      <c r="D461" s="61" t="s">
        <v>13</v>
      </c>
      <c r="E461" s="60">
        <v>1810000</v>
      </c>
      <c r="F461" s="60">
        <v>1744800</v>
      </c>
      <c r="G461" s="60">
        <v>492460.05</v>
      </c>
      <c r="H461" s="53">
        <f t="shared" si="87"/>
        <v>0.28224441196698763</v>
      </c>
      <c r="I461" s="53">
        <f t="shared" si="86"/>
        <v>1.7085529103944225E-3</v>
      </c>
      <c r="J461" s="60">
        <f t="shared" si="83"/>
        <v>-379939.95</v>
      </c>
    </row>
    <row r="462" spans="1:10" x14ac:dyDescent="0.2">
      <c r="A462" s="57"/>
      <c r="B462" s="58"/>
      <c r="C462" s="59">
        <v>4217</v>
      </c>
      <c r="D462" s="61" t="s">
        <v>13</v>
      </c>
      <c r="E462" s="60">
        <v>66843</v>
      </c>
      <c r="F462" s="60">
        <v>66843</v>
      </c>
      <c r="G462" s="60">
        <v>0</v>
      </c>
      <c r="H462" s="53">
        <f t="shared" si="87"/>
        <v>0</v>
      </c>
      <c r="I462" s="53">
        <f t="shared" si="86"/>
        <v>0</v>
      </c>
      <c r="J462" s="60">
        <f t="shared" si="83"/>
        <v>-33421.5</v>
      </c>
    </row>
    <row r="463" spans="1:10" x14ac:dyDescent="0.2">
      <c r="A463" s="57"/>
      <c r="B463" s="58"/>
      <c r="C463" s="59">
        <v>4218</v>
      </c>
      <c r="D463" s="61" t="s">
        <v>13</v>
      </c>
      <c r="E463" s="60">
        <v>266415</v>
      </c>
      <c r="F463" s="60">
        <v>306415</v>
      </c>
      <c r="G463" s="60">
        <v>78135.69</v>
      </c>
      <c r="H463" s="53">
        <f t="shared" si="87"/>
        <v>0.25499955942104663</v>
      </c>
      <c r="I463" s="53">
        <f t="shared" si="86"/>
        <v>2.7108586890485102E-4</v>
      </c>
      <c r="J463" s="60">
        <f t="shared" si="83"/>
        <v>-75071.81</v>
      </c>
    </row>
    <row r="464" spans="1:10" x14ac:dyDescent="0.2">
      <c r="A464" s="57"/>
      <c r="B464" s="58"/>
      <c r="C464" s="59">
        <v>4219</v>
      </c>
      <c r="D464" s="61" t="s">
        <v>13</v>
      </c>
      <c r="E464" s="60">
        <v>4507</v>
      </c>
      <c r="F464" s="60">
        <v>4507</v>
      </c>
      <c r="G464" s="60">
        <v>410.03</v>
      </c>
      <c r="H464" s="53">
        <f t="shared" si="87"/>
        <v>9.0976259152429545E-2</v>
      </c>
      <c r="I464" s="53">
        <f t="shared" si="86"/>
        <v>1.422568084150227E-6</v>
      </c>
      <c r="J464" s="60">
        <f t="shared" si="83"/>
        <v>-1843.47</v>
      </c>
    </row>
    <row r="465" spans="1:10" ht="25.5" x14ac:dyDescent="0.2">
      <c r="A465" s="57"/>
      <c r="B465" s="58"/>
      <c r="C465" s="59">
        <v>4240</v>
      </c>
      <c r="D465" s="61" t="s">
        <v>73</v>
      </c>
      <c r="E465" s="60">
        <v>15000</v>
      </c>
      <c r="F465" s="60">
        <v>15000</v>
      </c>
      <c r="G465" s="60">
        <v>4243.18</v>
      </c>
      <c r="H465" s="53">
        <f t="shared" si="87"/>
        <v>0.28287866666666667</v>
      </c>
      <c r="I465" s="53">
        <f t="shared" si="86"/>
        <v>1.4721392198874623E-5</v>
      </c>
      <c r="J465" s="60">
        <f t="shared" si="83"/>
        <v>-3256.8199999999997</v>
      </c>
    </row>
    <row r="466" spans="1:10" ht="25.5" x14ac:dyDescent="0.2">
      <c r="A466" s="57"/>
      <c r="B466" s="58"/>
      <c r="C466" s="59">
        <v>4248</v>
      </c>
      <c r="D466" s="61" t="s">
        <v>73</v>
      </c>
      <c r="E466" s="60">
        <v>1000</v>
      </c>
      <c r="F466" s="60">
        <v>4000</v>
      </c>
      <c r="G466" s="60">
        <v>644.09</v>
      </c>
      <c r="H466" s="53">
        <f t="shared" si="87"/>
        <v>0.16102250000000001</v>
      </c>
      <c r="I466" s="53">
        <f t="shared" si="86"/>
        <v>2.2346215577404575E-6</v>
      </c>
      <c r="J466" s="60">
        <f t="shared" si="83"/>
        <v>-1355.9099999999999</v>
      </c>
    </row>
    <row r="467" spans="1:10" x14ac:dyDescent="0.2">
      <c r="A467" s="57"/>
      <c r="B467" s="58"/>
      <c r="C467" s="59">
        <v>4260</v>
      </c>
      <c r="D467" s="61" t="s">
        <v>14</v>
      </c>
      <c r="E467" s="60">
        <v>1100000</v>
      </c>
      <c r="F467" s="60">
        <v>1080078</v>
      </c>
      <c r="G467" s="60">
        <v>657220.24</v>
      </c>
      <c r="H467" s="53">
        <f t="shared" si="87"/>
        <v>0.6084933125200217</v>
      </c>
      <c r="I467" s="53">
        <f t="shared" si="86"/>
        <v>2.2801759326916385E-3</v>
      </c>
      <c r="J467" s="60">
        <f t="shared" si="83"/>
        <v>117181.23999999999</v>
      </c>
    </row>
    <row r="468" spans="1:10" x14ac:dyDescent="0.2">
      <c r="A468" s="57"/>
      <c r="B468" s="58"/>
      <c r="C468" s="59">
        <v>4268</v>
      </c>
      <c r="D468" s="61" t="s">
        <v>14</v>
      </c>
      <c r="E468" s="60">
        <v>0</v>
      </c>
      <c r="F468" s="60">
        <v>19922</v>
      </c>
      <c r="G468" s="60">
        <v>19921.419999999998</v>
      </c>
      <c r="H468" s="53">
        <f t="shared" si="87"/>
        <v>0.99997088645718291</v>
      </c>
      <c r="I468" s="53">
        <f t="shared" si="86"/>
        <v>6.911586050521185E-5</v>
      </c>
      <c r="J468" s="60">
        <f t="shared" si="83"/>
        <v>9960.4199999999983</v>
      </c>
    </row>
    <row r="469" spans="1:10" x14ac:dyDescent="0.2">
      <c r="A469" s="57"/>
      <c r="B469" s="58"/>
      <c r="C469" s="59">
        <v>4270</v>
      </c>
      <c r="D469" s="61" t="s">
        <v>15</v>
      </c>
      <c r="E469" s="60">
        <v>557100</v>
      </c>
      <c r="F469" s="60">
        <v>480300</v>
      </c>
      <c r="G469" s="60">
        <v>75660.63</v>
      </c>
      <c r="H469" s="53">
        <f t="shared" si="87"/>
        <v>0.15752785758900689</v>
      </c>
      <c r="I469" s="53">
        <f t="shared" si="86"/>
        <v>2.6249883536497138E-4</v>
      </c>
      <c r="J469" s="60">
        <f t="shared" si="83"/>
        <v>-164489.37</v>
      </c>
    </row>
    <row r="470" spans="1:10" x14ac:dyDescent="0.2">
      <c r="A470" s="57"/>
      <c r="B470" s="58"/>
      <c r="C470" s="59">
        <v>4278</v>
      </c>
      <c r="D470" s="61" t="s">
        <v>15</v>
      </c>
      <c r="E470" s="60">
        <v>11500</v>
      </c>
      <c r="F470" s="60">
        <v>13723</v>
      </c>
      <c r="G470" s="60">
        <v>5006.87</v>
      </c>
      <c r="H470" s="53">
        <f t="shared" si="87"/>
        <v>0.3648524375136632</v>
      </c>
      <c r="I470" s="53">
        <f t="shared" si="86"/>
        <v>1.7370956914102012E-5</v>
      </c>
      <c r="J470" s="60">
        <f t="shared" si="83"/>
        <v>-1854.63</v>
      </c>
    </row>
    <row r="471" spans="1:10" x14ac:dyDescent="0.2">
      <c r="A471" s="57"/>
      <c r="B471" s="58"/>
      <c r="C471" s="59">
        <v>4280</v>
      </c>
      <c r="D471" s="61" t="s">
        <v>16</v>
      </c>
      <c r="E471" s="60">
        <v>50000</v>
      </c>
      <c r="F471" s="60">
        <v>50000</v>
      </c>
      <c r="G471" s="60">
        <v>23128</v>
      </c>
      <c r="H471" s="53">
        <f t="shared" si="87"/>
        <v>0.46256000000000003</v>
      </c>
      <c r="I471" s="53">
        <f t="shared" si="86"/>
        <v>8.0240847377573482E-5</v>
      </c>
      <c r="J471" s="60">
        <f t="shared" si="83"/>
        <v>-1872</v>
      </c>
    </row>
    <row r="472" spans="1:10" x14ac:dyDescent="0.2">
      <c r="A472" s="57"/>
      <c r="B472" s="58"/>
      <c r="C472" s="59">
        <v>4300</v>
      </c>
      <c r="D472" s="61" t="s">
        <v>4</v>
      </c>
      <c r="E472" s="60">
        <v>3106900</v>
      </c>
      <c r="F472" s="60">
        <v>3052065</v>
      </c>
      <c r="G472" s="60">
        <v>1213893.6100000001</v>
      </c>
      <c r="H472" s="53">
        <f t="shared" si="87"/>
        <v>0.39772862307978374</v>
      </c>
      <c r="I472" s="53">
        <f t="shared" si="86"/>
        <v>4.2115121018947476E-3</v>
      </c>
      <c r="J472" s="60">
        <f t="shared" si="83"/>
        <v>-312138.8899999999</v>
      </c>
    </row>
    <row r="473" spans="1:10" x14ac:dyDescent="0.2">
      <c r="A473" s="57"/>
      <c r="B473" s="58"/>
      <c r="C473" s="59">
        <v>4307</v>
      </c>
      <c r="D473" s="61" t="s">
        <v>4</v>
      </c>
      <c r="E473" s="60">
        <v>4775</v>
      </c>
      <c r="F473" s="60">
        <v>142023</v>
      </c>
      <c r="G473" s="60">
        <v>0</v>
      </c>
      <c r="H473" s="53">
        <f t="shared" si="87"/>
        <v>0</v>
      </c>
      <c r="I473" s="53">
        <f t="shared" si="86"/>
        <v>0</v>
      </c>
      <c r="J473" s="60">
        <f t="shared" ref="J473:J536" si="88">+G473-F473*50%</f>
        <v>-71011.5</v>
      </c>
    </row>
    <row r="474" spans="1:10" x14ac:dyDescent="0.2">
      <c r="A474" s="57"/>
      <c r="B474" s="58"/>
      <c r="C474" s="59" t="s">
        <v>247</v>
      </c>
      <c r="D474" s="61" t="s">
        <v>4</v>
      </c>
      <c r="E474" s="60">
        <v>2532922</v>
      </c>
      <c r="F474" s="60">
        <v>2274688</v>
      </c>
      <c r="G474" s="60">
        <v>380035.26</v>
      </c>
      <c r="H474" s="53">
        <f t="shared" si="87"/>
        <v>0.16707137858027124</v>
      </c>
      <c r="I474" s="53">
        <f t="shared" si="86"/>
        <v>1.3185036015114344E-3</v>
      </c>
      <c r="J474" s="60">
        <f t="shared" si="88"/>
        <v>-757308.74</v>
      </c>
    </row>
    <row r="475" spans="1:10" x14ac:dyDescent="0.2">
      <c r="A475" s="57"/>
      <c r="B475" s="58"/>
      <c r="C475" s="59">
        <v>4309</v>
      </c>
      <c r="D475" s="61" t="s">
        <v>4</v>
      </c>
      <c r="E475" s="60">
        <v>34327</v>
      </c>
      <c r="F475" s="60">
        <v>49809</v>
      </c>
      <c r="G475" s="60">
        <v>5112.45</v>
      </c>
      <c r="H475" s="53">
        <f t="shared" si="87"/>
        <v>0.10264108895982653</v>
      </c>
      <c r="I475" s="53">
        <f t="shared" si="86"/>
        <v>1.7737258741589223E-5</v>
      </c>
      <c r="J475" s="60">
        <f t="shared" si="88"/>
        <v>-19792.05</v>
      </c>
    </row>
    <row r="476" spans="1:10" x14ac:dyDescent="0.2">
      <c r="A476" s="57"/>
      <c r="B476" s="58"/>
      <c r="C476" s="59">
        <v>4350</v>
      </c>
      <c r="D476" s="61" t="s">
        <v>17</v>
      </c>
      <c r="E476" s="60">
        <v>70000</v>
      </c>
      <c r="F476" s="60">
        <v>80500</v>
      </c>
      <c r="G476" s="60">
        <v>27215.65</v>
      </c>
      <c r="H476" s="53">
        <f t="shared" si="87"/>
        <v>0.33808260869565221</v>
      </c>
      <c r="I476" s="53">
        <f t="shared" si="86"/>
        <v>9.4422640000495401E-5</v>
      </c>
      <c r="J476" s="60">
        <f t="shared" si="88"/>
        <v>-13034.349999999999</v>
      </c>
    </row>
    <row r="477" spans="1:10" ht="38.25" x14ac:dyDescent="0.2">
      <c r="A477" s="57"/>
      <c r="B477" s="58"/>
      <c r="C477" s="59">
        <v>4360</v>
      </c>
      <c r="D477" s="61" t="s">
        <v>225</v>
      </c>
      <c r="E477" s="60">
        <v>125000</v>
      </c>
      <c r="F477" s="60">
        <v>65428</v>
      </c>
      <c r="G477" s="60">
        <v>29232.09</v>
      </c>
      <c r="H477" s="53">
        <f t="shared" si="87"/>
        <v>0.44678257015345113</v>
      </c>
      <c r="I477" s="53">
        <f t="shared" si="86"/>
        <v>1.0141852612493479E-4</v>
      </c>
      <c r="J477" s="60">
        <f t="shared" si="88"/>
        <v>-3481.91</v>
      </c>
    </row>
    <row r="478" spans="1:10" ht="39.75" customHeight="1" x14ac:dyDescent="0.2">
      <c r="A478" s="57"/>
      <c r="B478" s="58"/>
      <c r="C478" s="59">
        <v>4370</v>
      </c>
      <c r="D478" s="61" t="s">
        <v>18</v>
      </c>
      <c r="E478" s="60">
        <v>324000</v>
      </c>
      <c r="F478" s="60">
        <v>310000</v>
      </c>
      <c r="G478" s="60">
        <v>154456.38</v>
      </c>
      <c r="H478" s="53">
        <f t="shared" si="87"/>
        <v>0.49824638709677421</v>
      </c>
      <c r="I478" s="53">
        <f t="shared" si="86"/>
        <v>5.358747325351303E-4</v>
      </c>
      <c r="J478" s="60">
        <f t="shared" si="88"/>
        <v>-543.61999999999534</v>
      </c>
    </row>
    <row r="479" spans="1:10" ht="38.25" x14ac:dyDescent="0.2">
      <c r="A479" s="57"/>
      <c r="B479" s="58"/>
      <c r="C479" s="59">
        <v>4378</v>
      </c>
      <c r="D479" s="61" t="s">
        <v>235</v>
      </c>
      <c r="E479" s="60">
        <v>5100</v>
      </c>
      <c r="F479" s="60">
        <v>5100</v>
      </c>
      <c r="G479" s="60">
        <v>2433.67</v>
      </c>
      <c r="H479" s="53">
        <f t="shared" si="87"/>
        <v>0.47719019607843138</v>
      </c>
      <c r="I479" s="53">
        <f t="shared" si="86"/>
        <v>8.4434340642242852E-6</v>
      </c>
      <c r="J479" s="60">
        <f t="shared" si="88"/>
        <v>-116.32999999999993</v>
      </c>
    </row>
    <row r="480" spans="1:10" ht="38.25" x14ac:dyDescent="0.2">
      <c r="A480" s="57"/>
      <c r="B480" s="58"/>
      <c r="C480" s="59">
        <v>4379</v>
      </c>
      <c r="D480" s="61" t="s">
        <v>235</v>
      </c>
      <c r="E480" s="60">
        <v>900</v>
      </c>
      <c r="F480" s="60">
        <v>900</v>
      </c>
      <c r="G480" s="60">
        <v>429.47</v>
      </c>
      <c r="H480" s="53">
        <f t="shared" si="87"/>
        <v>0.47718888888888894</v>
      </c>
      <c r="I480" s="53">
        <f t="shared" si="86"/>
        <v>1.4900136943638223E-6</v>
      </c>
      <c r="J480" s="60">
        <f t="shared" si="88"/>
        <v>-20.529999999999973</v>
      </c>
    </row>
    <row r="481" spans="1:10" x14ac:dyDescent="0.2">
      <c r="A481" s="57"/>
      <c r="B481" s="58"/>
      <c r="C481" s="59">
        <v>4380</v>
      </c>
      <c r="D481" s="61" t="s">
        <v>19</v>
      </c>
      <c r="E481" s="60">
        <v>3000</v>
      </c>
      <c r="F481" s="60">
        <v>3000</v>
      </c>
      <c r="G481" s="60">
        <v>0</v>
      </c>
      <c r="H481" s="53">
        <f t="shared" si="87"/>
        <v>0</v>
      </c>
      <c r="I481" s="53">
        <f t="shared" si="86"/>
        <v>0</v>
      </c>
      <c r="J481" s="60">
        <f t="shared" si="88"/>
        <v>-1500</v>
      </c>
    </row>
    <row r="482" spans="1:10" x14ac:dyDescent="0.2">
      <c r="A482" s="57"/>
      <c r="B482" s="58"/>
      <c r="C482" s="59">
        <v>4388</v>
      </c>
      <c r="D482" s="61" t="s">
        <v>19</v>
      </c>
      <c r="E482" s="60">
        <v>16700</v>
      </c>
      <c r="F482" s="60">
        <v>19251</v>
      </c>
      <c r="G482" s="60">
        <v>2388</v>
      </c>
      <c r="H482" s="53">
        <f t="shared" si="87"/>
        <v>0.12404550412965561</v>
      </c>
      <c r="I482" s="53">
        <f t="shared" si="86"/>
        <v>8.284985452163848E-6</v>
      </c>
      <c r="J482" s="60">
        <f t="shared" si="88"/>
        <v>-7237.5</v>
      </c>
    </row>
    <row r="483" spans="1:10" x14ac:dyDescent="0.2">
      <c r="A483" s="57"/>
      <c r="B483" s="58"/>
      <c r="C483" s="59">
        <v>4389</v>
      </c>
      <c r="D483" s="61" t="s">
        <v>19</v>
      </c>
      <c r="E483" s="60">
        <v>300</v>
      </c>
      <c r="F483" s="60">
        <v>749</v>
      </c>
      <c r="G483" s="60">
        <v>30.03</v>
      </c>
      <c r="H483" s="53">
        <f t="shared" si="87"/>
        <v>4.0093457943925236E-2</v>
      </c>
      <c r="I483" s="53">
        <f t="shared" si="86"/>
        <v>1.0418681454291472E-7</v>
      </c>
      <c r="J483" s="60">
        <f t="shared" si="88"/>
        <v>-344.47</v>
      </c>
    </row>
    <row r="484" spans="1:10" ht="25.5" x14ac:dyDescent="0.2">
      <c r="A484" s="57"/>
      <c r="B484" s="58"/>
      <c r="C484" s="59">
        <v>4390</v>
      </c>
      <c r="D484" s="61" t="s">
        <v>44</v>
      </c>
      <c r="E484" s="60">
        <v>90000</v>
      </c>
      <c r="F484" s="60">
        <v>66000</v>
      </c>
      <c r="G484" s="60">
        <v>32465.3</v>
      </c>
      <c r="H484" s="53">
        <f t="shared" si="87"/>
        <v>0.49189848484848486</v>
      </c>
      <c r="I484" s="53">
        <f t="shared" si="86"/>
        <v>1.1263590376890074E-4</v>
      </c>
      <c r="J484" s="60">
        <f t="shared" si="88"/>
        <v>-534.70000000000073</v>
      </c>
    </row>
    <row r="485" spans="1:10" ht="25.5" x14ac:dyDescent="0.2">
      <c r="A485" s="57"/>
      <c r="B485" s="58"/>
      <c r="C485" s="59">
        <v>4398</v>
      </c>
      <c r="D485" s="61" t="s">
        <v>44</v>
      </c>
      <c r="E485" s="60">
        <v>450000</v>
      </c>
      <c r="F485" s="60">
        <v>789500</v>
      </c>
      <c r="G485" s="60">
        <v>183895</v>
      </c>
      <c r="H485" s="53">
        <f t="shared" si="87"/>
        <v>0.23292590246991768</v>
      </c>
      <c r="I485" s="53">
        <f t="shared" si="86"/>
        <v>6.3800979888009666E-4</v>
      </c>
      <c r="J485" s="60">
        <f t="shared" si="88"/>
        <v>-210855</v>
      </c>
    </row>
    <row r="486" spans="1:10" ht="14.25" customHeight="1" x14ac:dyDescent="0.2">
      <c r="A486" s="57"/>
      <c r="B486" s="58"/>
      <c r="C486" s="59">
        <v>4400</v>
      </c>
      <c r="D486" s="94" t="s">
        <v>207</v>
      </c>
      <c r="E486" s="60">
        <v>4900000</v>
      </c>
      <c r="F486" s="60">
        <v>4688649</v>
      </c>
      <c r="G486" s="60">
        <v>2051236.55</v>
      </c>
      <c r="H486" s="53">
        <f t="shared" si="87"/>
        <v>0.43748989314405923</v>
      </c>
      <c r="I486" s="53">
        <f t="shared" si="86"/>
        <v>7.1166101238261141E-3</v>
      </c>
      <c r="J486" s="60">
        <f t="shared" si="88"/>
        <v>-293087.94999999995</v>
      </c>
    </row>
    <row r="487" spans="1:10" ht="15" customHeight="1" x14ac:dyDescent="0.2">
      <c r="A487" s="57"/>
      <c r="B487" s="58"/>
      <c r="C487" s="59">
        <v>4408</v>
      </c>
      <c r="D487" s="94"/>
      <c r="E487" s="60">
        <v>0</v>
      </c>
      <c r="F487" s="60">
        <v>211351</v>
      </c>
      <c r="G487" s="60">
        <v>211350.39999999999</v>
      </c>
      <c r="H487" s="53">
        <f t="shared" si="87"/>
        <v>0.99999716112060033</v>
      </c>
      <c r="I487" s="53">
        <f t="shared" si="86"/>
        <v>7.3326423337898244E-4</v>
      </c>
      <c r="J487" s="60">
        <f t="shared" si="88"/>
        <v>105674.9</v>
      </c>
    </row>
    <row r="488" spans="1:10" x14ac:dyDescent="0.2">
      <c r="A488" s="57"/>
      <c r="B488" s="58"/>
      <c r="C488" s="59">
        <v>4410</v>
      </c>
      <c r="D488" s="61" t="s">
        <v>21</v>
      </c>
      <c r="E488" s="60">
        <v>512000</v>
      </c>
      <c r="F488" s="60">
        <v>512000</v>
      </c>
      <c r="G488" s="60">
        <v>210380.53</v>
      </c>
      <c r="H488" s="53">
        <f t="shared" si="87"/>
        <v>0.41089947265624999</v>
      </c>
      <c r="I488" s="53">
        <f t="shared" si="86"/>
        <v>7.2989934274226122E-4</v>
      </c>
      <c r="J488" s="60">
        <f t="shared" si="88"/>
        <v>-45619.47</v>
      </c>
    </row>
    <row r="489" spans="1:10" x14ac:dyDescent="0.2">
      <c r="A489" s="57"/>
      <c r="B489" s="58"/>
      <c r="C489" s="59">
        <v>4418</v>
      </c>
      <c r="D489" s="61" t="s">
        <v>21</v>
      </c>
      <c r="E489" s="60">
        <v>351900</v>
      </c>
      <c r="F489" s="60">
        <v>356150</v>
      </c>
      <c r="G489" s="60">
        <v>134761.51999999999</v>
      </c>
      <c r="H489" s="53">
        <f t="shared" si="87"/>
        <v>0.37838416397585284</v>
      </c>
      <c r="I489" s="53">
        <f t="shared" si="86"/>
        <v>4.6754490482055585E-4</v>
      </c>
      <c r="J489" s="60">
        <f t="shared" si="88"/>
        <v>-43313.48000000001</v>
      </c>
    </row>
    <row r="490" spans="1:10" x14ac:dyDescent="0.2">
      <c r="A490" s="57"/>
      <c r="B490" s="58"/>
      <c r="C490" s="59">
        <v>4419</v>
      </c>
      <c r="D490" s="61" t="s">
        <v>21</v>
      </c>
      <c r="E490" s="60">
        <v>2100</v>
      </c>
      <c r="F490" s="60">
        <v>2850</v>
      </c>
      <c r="G490" s="60">
        <v>421.32</v>
      </c>
      <c r="H490" s="53">
        <f t="shared" si="87"/>
        <v>0.14783157894736842</v>
      </c>
      <c r="I490" s="53">
        <f t="shared" si="86"/>
        <v>1.4617378855551391E-6</v>
      </c>
      <c r="J490" s="60">
        <f t="shared" si="88"/>
        <v>-1003.6800000000001</v>
      </c>
    </row>
    <row r="491" spans="1:10" x14ac:dyDescent="0.2">
      <c r="A491" s="57"/>
      <c r="B491" s="58"/>
      <c r="C491" s="59">
        <v>4420</v>
      </c>
      <c r="D491" s="61" t="s">
        <v>22</v>
      </c>
      <c r="E491" s="60">
        <v>10000</v>
      </c>
      <c r="F491" s="60">
        <v>10000</v>
      </c>
      <c r="G491" s="60">
        <v>5793.99</v>
      </c>
      <c r="H491" s="53">
        <f t="shared" si="87"/>
        <v>0.579399</v>
      </c>
      <c r="I491" s="53">
        <f t="shared" si="86"/>
        <v>2.0101810242873872E-5</v>
      </c>
      <c r="J491" s="60">
        <f t="shared" si="88"/>
        <v>793.98999999999978</v>
      </c>
    </row>
    <row r="492" spans="1:10" x14ac:dyDescent="0.2">
      <c r="A492" s="57"/>
      <c r="B492" s="58"/>
      <c r="C492" s="59">
        <v>4428</v>
      </c>
      <c r="D492" s="61" t="s">
        <v>22</v>
      </c>
      <c r="E492" s="60">
        <v>65100</v>
      </c>
      <c r="F492" s="60">
        <v>65100</v>
      </c>
      <c r="G492" s="60">
        <v>15731.58</v>
      </c>
      <c r="H492" s="53">
        <f t="shared" si="87"/>
        <v>0.24165253456221197</v>
      </c>
      <c r="I492" s="53">
        <f t="shared" si="86"/>
        <v>5.457952740349738E-5</v>
      </c>
      <c r="J492" s="60">
        <f t="shared" si="88"/>
        <v>-16818.419999999998</v>
      </c>
    </row>
    <row r="493" spans="1:10" x14ac:dyDescent="0.2">
      <c r="A493" s="57"/>
      <c r="B493" s="58"/>
      <c r="C493" s="59">
        <v>4429</v>
      </c>
      <c r="D493" s="61" t="s">
        <v>22</v>
      </c>
      <c r="E493" s="60">
        <v>900</v>
      </c>
      <c r="F493" s="60">
        <v>900</v>
      </c>
      <c r="G493" s="60">
        <v>363.38</v>
      </c>
      <c r="H493" s="53">
        <f t="shared" si="87"/>
        <v>0.40375555555555553</v>
      </c>
      <c r="I493" s="53">
        <f t="shared" si="86"/>
        <v>1.260719436183961E-6</v>
      </c>
      <c r="J493" s="60">
        <f t="shared" si="88"/>
        <v>-86.62</v>
      </c>
    </row>
    <row r="494" spans="1:10" x14ac:dyDescent="0.2">
      <c r="A494" s="57"/>
      <c r="B494" s="58"/>
      <c r="C494" s="59">
        <v>4430</v>
      </c>
      <c r="D494" s="61" t="s">
        <v>23</v>
      </c>
      <c r="E494" s="60">
        <v>219850</v>
      </c>
      <c r="F494" s="60">
        <v>219850</v>
      </c>
      <c r="G494" s="60">
        <v>91094.55</v>
      </c>
      <c r="H494" s="53">
        <f t="shared" si="87"/>
        <v>0.41434864680463956</v>
      </c>
      <c r="I494" s="53">
        <f t="shared" si="86"/>
        <v>3.1604565390343898E-4</v>
      </c>
      <c r="J494" s="60">
        <f t="shared" si="88"/>
        <v>-18830.449999999997</v>
      </c>
    </row>
    <row r="495" spans="1:10" ht="25.5" x14ac:dyDescent="0.2">
      <c r="A495" s="57"/>
      <c r="B495" s="58"/>
      <c r="C495" s="59">
        <v>4440</v>
      </c>
      <c r="D495" s="61" t="s">
        <v>85</v>
      </c>
      <c r="E495" s="60">
        <v>877502</v>
      </c>
      <c r="F495" s="60">
        <v>877502</v>
      </c>
      <c r="G495" s="60">
        <v>657875.03</v>
      </c>
      <c r="H495" s="53">
        <f t="shared" si="87"/>
        <v>0.74971342515458661</v>
      </c>
      <c r="I495" s="53">
        <f t="shared" si="86"/>
        <v>2.2824476770903915E-3</v>
      </c>
      <c r="J495" s="60">
        <f t="shared" si="88"/>
        <v>219124.03000000003</v>
      </c>
    </row>
    <row r="496" spans="1:10" ht="25.5" x14ac:dyDescent="0.2">
      <c r="A496" s="57"/>
      <c r="B496" s="58"/>
      <c r="C496" s="59">
        <v>4610</v>
      </c>
      <c r="D496" s="61" t="s">
        <v>27</v>
      </c>
      <c r="E496" s="60">
        <v>17000</v>
      </c>
      <c r="F496" s="60">
        <v>56572</v>
      </c>
      <c r="G496" s="60">
        <v>40490.239999999998</v>
      </c>
      <c r="H496" s="53">
        <f t="shared" si="87"/>
        <v>0.71572933606731237</v>
      </c>
      <c r="I496" s="53">
        <f t="shared" si="86"/>
        <v>1.4047782636290732E-4</v>
      </c>
      <c r="J496" s="60">
        <f t="shared" si="88"/>
        <v>12204.239999999998</v>
      </c>
    </row>
    <row r="497" spans="1:10" ht="15" customHeight="1" x14ac:dyDescent="0.2">
      <c r="A497" s="57"/>
      <c r="B497" s="58"/>
      <c r="C497" s="59">
        <v>4700</v>
      </c>
      <c r="D497" s="98" t="s">
        <v>28</v>
      </c>
      <c r="E497" s="60">
        <v>185000</v>
      </c>
      <c r="F497" s="60">
        <v>185000</v>
      </c>
      <c r="G497" s="60">
        <v>126819.77</v>
      </c>
      <c r="H497" s="53">
        <f t="shared" si="87"/>
        <v>0.68551227027027029</v>
      </c>
      <c r="I497" s="53">
        <f t="shared" si="86"/>
        <v>4.3999160364186147E-4</v>
      </c>
      <c r="J497" s="60">
        <f t="shared" si="88"/>
        <v>34319.770000000004</v>
      </c>
    </row>
    <row r="498" spans="1:10" x14ac:dyDescent="0.2">
      <c r="A498" s="57"/>
      <c r="B498" s="58"/>
      <c r="C498" s="59">
        <v>4707</v>
      </c>
      <c r="D498" s="98"/>
      <c r="E498" s="60">
        <v>358734</v>
      </c>
      <c r="F498" s="60">
        <v>416108</v>
      </c>
      <c r="G498" s="60">
        <v>173713.5</v>
      </c>
      <c r="H498" s="53">
        <f t="shared" si="87"/>
        <v>0.41747214665423399</v>
      </c>
      <c r="I498" s="53">
        <f t="shared" si="86"/>
        <v>6.0268585441560494E-4</v>
      </c>
      <c r="J498" s="60">
        <f t="shared" si="88"/>
        <v>-34340.5</v>
      </c>
    </row>
    <row r="499" spans="1:10" x14ac:dyDescent="0.2">
      <c r="A499" s="57"/>
      <c r="B499" s="58"/>
      <c r="C499" s="59">
        <v>4708</v>
      </c>
      <c r="D499" s="98"/>
      <c r="E499" s="60">
        <v>723000</v>
      </c>
      <c r="F499" s="60">
        <v>730200</v>
      </c>
      <c r="G499" s="60">
        <v>160193.47</v>
      </c>
      <c r="H499" s="53">
        <f t="shared" si="87"/>
        <v>0.21938300465625857</v>
      </c>
      <c r="I499" s="53">
        <f t="shared" ref="I499:I505" si="89">+G499/$G$8</f>
        <v>5.5577913253000244E-4</v>
      </c>
      <c r="J499" s="60">
        <f t="shared" si="88"/>
        <v>-204906.53</v>
      </c>
    </row>
    <row r="500" spans="1:10" x14ac:dyDescent="0.2">
      <c r="A500" s="57"/>
      <c r="B500" s="58"/>
      <c r="C500" s="59">
        <v>4709</v>
      </c>
      <c r="D500" s="98"/>
      <c r="E500" s="60">
        <v>19943</v>
      </c>
      <c r="F500" s="60">
        <v>24453</v>
      </c>
      <c r="G500" s="60">
        <v>8626.0499999999993</v>
      </c>
      <c r="H500" s="53">
        <f t="shared" ref="H500:H505" si="90">+G500/F500</f>
        <v>0.35276039749723959</v>
      </c>
      <c r="I500" s="53">
        <f t="shared" si="89"/>
        <v>2.9927428291305677E-5</v>
      </c>
      <c r="J500" s="60">
        <f t="shared" si="88"/>
        <v>-3600.4500000000007</v>
      </c>
    </row>
    <row r="501" spans="1:10" s="19" customFormat="1" x14ac:dyDescent="0.2">
      <c r="A501" s="45"/>
      <c r="B501" s="46"/>
      <c r="C501" s="47"/>
      <c r="D501" s="70" t="s">
        <v>29</v>
      </c>
      <c r="E501" s="48">
        <v>2000440</v>
      </c>
      <c r="F501" s="48">
        <v>1851090</v>
      </c>
      <c r="G501" s="48">
        <v>417199.4</v>
      </c>
      <c r="H501" s="13">
        <f t="shared" si="90"/>
        <v>0.22538039749552968</v>
      </c>
      <c r="I501" s="13">
        <f t="shared" si="89"/>
        <v>1.4474417753984447E-3</v>
      </c>
      <c r="J501" s="48">
        <f t="shared" si="88"/>
        <v>-508345.59999999998</v>
      </c>
    </row>
    <row r="502" spans="1:10" x14ac:dyDescent="0.2">
      <c r="A502" s="57"/>
      <c r="B502" s="58"/>
      <c r="C502" s="59">
        <v>6050</v>
      </c>
      <c r="D502" s="61" t="s">
        <v>33</v>
      </c>
      <c r="E502" s="60">
        <v>283040</v>
      </c>
      <c r="F502" s="60">
        <v>315471</v>
      </c>
      <c r="G502" s="60">
        <v>265680</v>
      </c>
      <c r="H502" s="53">
        <f t="shared" si="90"/>
        <v>0.84216932776705311</v>
      </c>
      <c r="I502" s="53">
        <f t="shared" si="89"/>
        <v>9.2175667291913364E-4</v>
      </c>
      <c r="J502" s="60">
        <f t="shared" si="88"/>
        <v>107944.5</v>
      </c>
    </row>
    <row r="503" spans="1:10" ht="14.25" customHeight="1" x14ac:dyDescent="0.2">
      <c r="A503" s="57"/>
      <c r="B503" s="58"/>
      <c r="C503" s="59">
        <v>6060</v>
      </c>
      <c r="D503" s="94" t="s">
        <v>30</v>
      </c>
      <c r="E503" s="60">
        <v>1597000</v>
      </c>
      <c r="F503" s="60">
        <v>1415219</v>
      </c>
      <c r="G503" s="60">
        <v>151059.4</v>
      </c>
      <c r="H503" s="53">
        <f t="shared" si="90"/>
        <v>0.10673923965124832</v>
      </c>
      <c r="I503" s="53">
        <f t="shared" si="89"/>
        <v>5.2408916725820744E-4</v>
      </c>
      <c r="J503" s="60">
        <f t="shared" si="88"/>
        <v>-556550.1</v>
      </c>
    </row>
    <row r="504" spans="1:10" ht="15" customHeight="1" x14ac:dyDescent="0.2">
      <c r="A504" s="57"/>
      <c r="B504" s="58"/>
      <c r="C504" s="59">
        <v>6068</v>
      </c>
      <c r="D504" s="94"/>
      <c r="E504" s="60">
        <v>120400</v>
      </c>
      <c r="F504" s="60">
        <v>120400</v>
      </c>
      <c r="G504" s="60">
        <v>460</v>
      </c>
      <c r="H504" s="53">
        <f t="shared" si="90"/>
        <v>3.8205980066445184E-3</v>
      </c>
      <c r="I504" s="53">
        <f t="shared" si="89"/>
        <v>1.5959352211035888E-6</v>
      </c>
      <c r="J504" s="60">
        <f t="shared" si="88"/>
        <v>-59740</v>
      </c>
    </row>
    <row r="505" spans="1:10" s="14" customFormat="1" ht="27" customHeight="1" x14ac:dyDescent="0.2">
      <c r="A505" s="54"/>
      <c r="B505" s="39" t="s">
        <v>244</v>
      </c>
      <c r="C505" s="55"/>
      <c r="D505" s="63" t="s">
        <v>86</v>
      </c>
      <c r="E505" s="56">
        <v>1001254</v>
      </c>
      <c r="F505" s="42">
        <v>1001254</v>
      </c>
      <c r="G505" s="42">
        <v>493396.51</v>
      </c>
      <c r="H505" s="44">
        <f t="shared" si="90"/>
        <v>0.49277856567863898</v>
      </c>
      <c r="I505" s="44">
        <f t="shared" si="89"/>
        <v>1.7118018875621501E-3</v>
      </c>
      <c r="J505" s="42">
        <f t="shared" si="88"/>
        <v>-7230.4899999999907</v>
      </c>
    </row>
    <row r="506" spans="1:10" s="19" customFormat="1" x14ac:dyDescent="0.2">
      <c r="A506" s="45"/>
      <c r="B506" s="46"/>
      <c r="C506" s="47"/>
      <c r="D506" s="70" t="s">
        <v>3</v>
      </c>
      <c r="E506" s="48">
        <v>1001254</v>
      </c>
      <c r="F506" s="48">
        <v>1001254</v>
      </c>
      <c r="G506" s="48">
        <v>493396.51</v>
      </c>
      <c r="H506" s="13">
        <f t="shared" ref="H506:H529" si="91">+G506/F506</f>
        <v>0.49277856567863898</v>
      </c>
      <c r="I506" s="13">
        <f t="shared" ref="I506:I529" si="92">+G506/$G$8</f>
        <v>1.7118018875621501E-3</v>
      </c>
      <c r="J506" s="48">
        <f t="shared" si="88"/>
        <v>-7230.4899999999907</v>
      </c>
    </row>
    <row r="507" spans="1:10" ht="27" customHeight="1" x14ac:dyDescent="0.2">
      <c r="A507" s="57"/>
      <c r="B507" s="58"/>
      <c r="C507" s="59">
        <v>3020</v>
      </c>
      <c r="D507" s="61" t="s">
        <v>87</v>
      </c>
      <c r="E507" s="60">
        <v>400</v>
      </c>
      <c r="F507" s="60">
        <v>400</v>
      </c>
      <c r="G507" s="60">
        <v>0</v>
      </c>
      <c r="H507" s="53">
        <f t="shared" si="91"/>
        <v>0</v>
      </c>
      <c r="I507" s="53">
        <f t="shared" si="92"/>
        <v>0</v>
      </c>
      <c r="J507" s="60">
        <f t="shared" si="88"/>
        <v>-200</v>
      </c>
    </row>
    <row r="508" spans="1:10" x14ac:dyDescent="0.2">
      <c r="A508" s="57"/>
      <c r="B508" s="58"/>
      <c r="C508" s="59">
        <v>4010</v>
      </c>
      <c r="D508" s="61" t="s">
        <v>7</v>
      </c>
      <c r="E508" s="60">
        <v>412354</v>
      </c>
      <c r="F508" s="60">
        <v>412354</v>
      </c>
      <c r="G508" s="60">
        <v>201451.15</v>
      </c>
      <c r="H508" s="53">
        <f t="shared" si="91"/>
        <v>0.48853933755947559</v>
      </c>
      <c r="I508" s="53">
        <f t="shared" si="92"/>
        <v>6.9891953394961347E-4</v>
      </c>
      <c r="J508" s="60">
        <f t="shared" si="88"/>
        <v>-4725.8500000000058</v>
      </c>
    </row>
    <row r="509" spans="1:10" x14ac:dyDescent="0.2">
      <c r="A509" s="57"/>
      <c r="B509" s="58"/>
      <c r="C509" s="59">
        <v>4040</v>
      </c>
      <c r="D509" s="61" t="s">
        <v>8</v>
      </c>
      <c r="E509" s="60">
        <v>35051</v>
      </c>
      <c r="F509" s="60">
        <v>35051</v>
      </c>
      <c r="G509" s="60">
        <v>34016.129999999997</v>
      </c>
      <c r="H509" s="53">
        <f t="shared" si="91"/>
        <v>0.97047530740920362</v>
      </c>
      <c r="I509" s="53">
        <f t="shared" si="92"/>
        <v>1.1801639120138786E-4</v>
      </c>
      <c r="J509" s="60">
        <f t="shared" si="88"/>
        <v>16490.629999999997</v>
      </c>
    </row>
    <row r="510" spans="1:10" x14ac:dyDescent="0.2">
      <c r="A510" s="57"/>
      <c r="B510" s="58"/>
      <c r="C510" s="59">
        <v>4110</v>
      </c>
      <c r="D510" s="61" t="s">
        <v>9</v>
      </c>
      <c r="E510" s="60">
        <v>53683</v>
      </c>
      <c r="F510" s="60">
        <v>53683</v>
      </c>
      <c r="G510" s="60">
        <v>39814.199999999997</v>
      </c>
      <c r="H510" s="53">
        <f t="shared" si="91"/>
        <v>0.74165378238921065</v>
      </c>
      <c r="I510" s="53">
        <f t="shared" si="92"/>
        <v>1.3813235669578804E-4</v>
      </c>
      <c r="J510" s="60">
        <f t="shared" si="88"/>
        <v>12972.699999999997</v>
      </c>
    </row>
    <row r="511" spans="1:10" x14ac:dyDescent="0.2">
      <c r="A511" s="57"/>
      <c r="B511" s="58"/>
      <c r="C511" s="59">
        <v>4120</v>
      </c>
      <c r="D511" s="61" t="s">
        <v>10</v>
      </c>
      <c r="E511" s="60">
        <v>10103</v>
      </c>
      <c r="F511" s="60">
        <v>10103</v>
      </c>
      <c r="G511" s="60">
        <v>5687.89</v>
      </c>
      <c r="H511" s="53">
        <f t="shared" si="91"/>
        <v>0.56299020093041674</v>
      </c>
      <c r="I511" s="53">
        <f t="shared" si="92"/>
        <v>1.973370431470194E-5</v>
      </c>
      <c r="J511" s="60">
        <f t="shared" si="88"/>
        <v>636.39000000000033</v>
      </c>
    </row>
    <row r="512" spans="1:10" x14ac:dyDescent="0.2">
      <c r="A512" s="57"/>
      <c r="B512" s="58"/>
      <c r="C512" s="59">
        <v>4170</v>
      </c>
      <c r="D512" s="61" t="s">
        <v>12</v>
      </c>
      <c r="E512" s="60">
        <v>10000</v>
      </c>
      <c r="F512" s="60">
        <v>10000</v>
      </c>
      <c r="G512" s="60">
        <v>0</v>
      </c>
      <c r="H512" s="53">
        <f t="shared" si="91"/>
        <v>0</v>
      </c>
      <c r="I512" s="53">
        <f t="shared" si="92"/>
        <v>0</v>
      </c>
      <c r="J512" s="60">
        <f t="shared" si="88"/>
        <v>-5000</v>
      </c>
    </row>
    <row r="513" spans="1:10" x14ac:dyDescent="0.2">
      <c r="A513" s="57"/>
      <c r="B513" s="58"/>
      <c r="C513" s="59">
        <v>4210</v>
      </c>
      <c r="D513" s="61" t="s">
        <v>13</v>
      </c>
      <c r="E513" s="60">
        <v>46870</v>
      </c>
      <c r="F513" s="60">
        <v>46870</v>
      </c>
      <c r="G513" s="60">
        <v>12740.92</v>
      </c>
      <c r="H513" s="53">
        <f t="shared" si="91"/>
        <v>0.27183528909750376</v>
      </c>
      <c r="I513" s="53">
        <f t="shared" si="92"/>
        <v>4.4203658646224207E-5</v>
      </c>
      <c r="J513" s="60">
        <f t="shared" si="88"/>
        <v>-10694.08</v>
      </c>
    </row>
    <row r="514" spans="1:10" x14ac:dyDescent="0.2">
      <c r="A514" s="57"/>
      <c r="B514" s="58"/>
      <c r="C514" s="59">
        <v>4260</v>
      </c>
      <c r="D514" s="61" t="s">
        <v>14</v>
      </c>
      <c r="E514" s="60">
        <v>14392</v>
      </c>
      <c r="F514" s="60">
        <v>14392</v>
      </c>
      <c r="G514" s="60">
        <v>3901.49</v>
      </c>
      <c r="H514" s="53">
        <f t="shared" si="91"/>
        <v>0.27108740967203998</v>
      </c>
      <c r="I514" s="53">
        <f t="shared" si="92"/>
        <v>1.3535924577790087E-5</v>
      </c>
      <c r="J514" s="60">
        <f t="shared" si="88"/>
        <v>-3294.51</v>
      </c>
    </row>
    <row r="515" spans="1:10" x14ac:dyDescent="0.2">
      <c r="A515" s="57"/>
      <c r="B515" s="58"/>
      <c r="C515" s="59">
        <v>4270</v>
      </c>
      <c r="D515" s="61" t="s">
        <v>15</v>
      </c>
      <c r="E515" s="60">
        <v>9000</v>
      </c>
      <c r="F515" s="60">
        <v>9000</v>
      </c>
      <c r="G515" s="60">
        <v>631.94000000000005</v>
      </c>
      <c r="H515" s="53">
        <f t="shared" si="91"/>
        <v>7.0215555555555559E-2</v>
      </c>
      <c r="I515" s="53">
        <f t="shared" si="92"/>
        <v>2.1924680513569609E-6</v>
      </c>
      <c r="J515" s="60">
        <f t="shared" si="88"/>
        <v>-3868.06</v>
      </c>
    </row>
    <row r="516" spans="1:10" x14ac:dyDescent="0.2">
      <c r="A516" s="57"/>
      <c r="B516" s="58"/>
      <c r="C516" s="59">
        <v>4280</v>
      </c>
      <c r="D516" s="61" t="s">
        <v>16</v>
      </c>
      <c r="E516" s="60">
        <v>200</v>
      </c>
      <c r="F516" s="60">
        <v>200</v>
      </c>
      <c r="G516" s="60">
        <v>45</v>
      </c>
      <c r="H516" s="53">
        <f t="shared" si="91"/>
        <v>0.22500000000000001</v>
      </c>
      <c r="I516" s="53">
        <f t="shared" si="92"/>
        <v>1.5612409771665542E-7</v>
      </c>
      <c r="J516" s="60">
        <f t="shared" si="88"/>
        <v>-55</v>
      </c>
    </row>
    <row r="517" spans="1:10" x14ac:dyDescent="0.2">
      <c r="A517" s="57"/>
      <c r="B517" s="58"/>
      <c r="C517" s="59">
        <v>4300</v>
      </c>
      <c r="D517" s="61" t="s">
        <v>4</v>
      </c>
      <c r="E517" s="60">
        <v>120000</v>
      </c>
      <c r="F517" s="60">
        <v>194484</v>
      </c>
      <c r="G517" s="60">
        <v>114734.73</v>
      </c>
      <c r="H517" s="53">
        <f t="shared" si="91"/>
        <v>0.58994431418522864</v>
      </c>
      <c r="I517" s="53">
        <f t="shared" si="92"/>
        <v>3.9806347106697946E-4</v>
      </c>
      <c r="J517" s="60">
        <f t="shared" si="88"/>
        <v>17492.729999999996</v>
      </c>
    </row>
    <row r="518" spans="1:10" ht="38.25" x14ac:dyDescent="0.2">
      <c r="A518" s="57"/>
      <c r="B518" s="58"/>
      <c r="C518" s="59">
        <v>4360</v>
      </c>
      <c r="D518" s="61" t="s">
        <v>225</v>
      </c>
      <c r="E518" s="60">
        <v>15000</v>
      </c>
      <c r="F518" s="60">
        <v>15000</v>
      </c>
      <c r="G518" s="60">
        <v>6329.07</v>
      </c>
      <c r="H518" s="53">
        <f t="shared" si="91"/>
        <v>0.42193799999999998</v>
      </c>
      <c r="I518" s="53">
        <f t="shared" si="92"/>
        <v>2.1958229847456716E-5</v>
      </c>
      <c r="J518" s="60">
        <f t="shared" si="88"/>
        <v>-1170.9300000000003</v>
      </c>
    </row>
    <row r="519" spans="1:10" ht="38.25" x14ac:dyDescent="0.2">
      <c r="A519" s="57"/>
      <c r="B519" s="58"/>
      <c r="C519" s="59">
        <v>4370</v>
      </c>
      <c r="D519" s="61" t="s">
        <v>235</v>
      </c>
      <c r="E519" s="60">
        <v>30000</v>
      </c>
      <c r="F519" s="60">
        <v>30000</v>
      </c>
      <c r="G519" s="60">
        <v>12235.51</v>
      </c>
      <c r="H519" s="53">
        <f t="shared" si="91"/>
        <v>0.40785033333333331</v>
      </c>
      <c r="I519" s="53">
        <f t="shared" si="92"/>
        <v>4.2450176863402547E-5</v>
      </c>
      <c r="J519" s="60">
        <f t="shared" si="88"/>
        <v>-2764.49</v>
      </c>
    </row>
    <row r="520" spans="1:10" x14ac:dyDescent="0.2">
      <c r="A520" s="57"/>
      <c r="B520" s="58"/>
      <c r="C520" s="59">
        <v>4380</v>
      </c>
      <c r="D520" s="61" t="s">
        <v>19</v>
      </c>
      <c r="E520" s="60">
        <v>5000</v>
      </c>
      <c r="F520" s="60">
        <v>1000</v>
      </c>
      <c r="G520" s="60">
        <v>246</v>
      </c>
      <c r="H520" s="53">
        <f t="shared" si="91"/>
        <v>0.246</v>
      </c>
      <c r="I520" s="53">
        <f t="shared" si="92"/>
        <v>8.5347840085104964E-7</v>
      </c>
      <c r="J520" s="60">
        <f t="shared" si="88"/>
        <v>-254</v>
      </c>
    </row>
    <row r="521" spans="1:10" ht="25.5" x14ac:dyDescent="0.2">
      <c r="A521" s="57"/>
      <c r="B521" s="58"/>
      <c r="C521" s="59">
        <v>4400</v>
      </c>
      <c r="D521" s="61" t="s">
        <v>207</v>
      </c>
      <c r="E521" s="60">
        <v>151500</v>
      </c>
      <c r="F521" s="60">
        <v>77000</v>
      </c>
      <c r="G521" s="60">
        <v>36029.279999999999</v>
      </c>
      <c r="H521" s="53">
        <f t="shared" si="91"/>
        <v>0.46791272727272726</v>
      </c>
      <c r="I521" s="53">
        <f t="shared" si="92"/>
        <v>1.2500086291957198E-4</v>
      </c>
      <c r="J521" s="60">
        <f t="shared" si="88"/>
        <v>-2470.7200000000012</v>
      </c>
    </row>
    <row r="522" spans="1:10" x14ac:dyDescent="0.2">
      <c r="A522" s="57"/>
      <c r="B522" s="58"/>
      <c r="C522" s="59">
        <v>4410</v>
      </c>
      <c r="D522" s="61" t="s">
        <v>21</v>
      </c>
      <c r="E522" s="60">
        <v>15377</v>
      </c>
      <c r="F522" s="60">
        <v>15377</v>
      </c>
      <c r="G522" s="60">
        <v>1303.03</v>
      </c>
      <c r="H522" s="53">
        <f t="shared" si="91"/>
        <v>8.4738895753397936E-2</v>
      </c>
      <c r="I522" s="53">
        <f t="shared" si="92"/>
        <v>4.5207640677274109E-6</v>
      </c>
      <c r="J522" s="60">
        <f t="shared" si="88"/>
        <v>-6385.47</v>
      </c>
    </row>
    <row r="523" spans="1:10" x14ac:dyDescent="0.2">
      <c r="A523" s="57"/>
      <c r="B523" s="58"/>
      <c r="C523" s="59">
        <v>4420</v>
      </c>
      <c r="D523" s="61" t="s">
        <v>22</v>
      </c>
      <c r="E523" s="60">
        <v>22000</v>
      </c>
      <c r="F523" s="60">
        <v>22000</v>
      </c>
      <c r="G523" s="60">
        <v>8648.93</v>
      </c>
      <c r="H523" s="53">
        <f t="shared" si="91"/>
        <v>0.39313318181818185</v>
      </c>
      <c r="I523" s="53">
        <f t="shared" si="92"/>
        <v>3.0006808721433615E-5</v>
      </c>
      <c r="J523" s="60">
        <f t="shared" si="88"/>
        <v>-2351.0699999999997</v>
      </c>
    </row>
    <row r="524" spans="1:10" x14ac:dyDescent="0.2">
      <c r="A524" s="57"/>
      <c r="B524" s="58"/>
      <c r="C524" s="59">
        <v>4430</v>
      </c>
      <c r="D524" s="61" t="s">
        <v>23</v>
      </c>
      <c r="E524" s="60">
        <v>10184</v>
      </c>
      <c r="F524" s="60">
        <v>10184</v>
      </c>
      <c r="G524" s="60">
        <v>2947.9</v>
      </c>
      <c r="H524" s="53">
        <f t="shared" si="91"/>
        <v>0.28946386488609582</v>
      </c>
      <c r="I524" s="53">
        <f t="shared" si="92"/>
        <v>1.0227516170198411E-5</v>
      </c>
      <c r="J524" s="60">
        <f t="shared" si="88"/>
        <v>-2144.1</v>
      </c>
    </row>
    <row r="525" spans="1:10" ht="25.5" x14ac:dyDescent="0.2">
      <c r="A525" s="57"/>
      <c r="B525" s="58"/>
      <c r="C525" s="59">
        <v>4440</v>
      </c>
      <c r="D525" s="61" t="s">
        <v>24</v>
      </c>
      <c r="E525" s="60">
        <v>3540</v>
      </c>
      <c r="F525" s="60">
        <v>3556</v>
      </c>
      <c r="G525" s="60">
        <v>2666.45</v>
      </c>
      <c r="H525" s="53">
        <f t="shared" si="91"/>
        <v>0.74984533183352076</v>
      </c>
      <c r="I525" s="53">
        <f t="shared" si="92"/>
        <v>9.251046674590574E-6</v>
      </c>
      <c r="J525" s="60">
        <f t="shared" si="88"/>
        <v>888.44999999999982</v>
      </c>
    </row>
    <row r="526" spans="1:10" x14ac:dyDescent="0.2">
      <c r="A526" s="57"/>
      <c r="B526" s="58"/>
      <c r="C526" s="59">
        <v>4480</v>
      </c>
      <c r="D526" s="61" t="s">
        <v>25</v>
      </c>
      <c r="E526" s="60">
        <v>11600</v>
      </c>
      <c r="F526" s="60">
        <v>11600</v>
      </c>
      <c r="G526" s="60">
        <v>0</v>
      </c>
      <c r="H526" s="53">
        <f t="shared" si="91"/>
        <v>0</v>
      </c>
      <c r="I526" s="53">
        <f t="shared" si="92"/>
        <v>0</v>
      </c>
      <c r="J526" s="60">
        <f t="shared" si="88"/>
        <v>-5800</v>
      </c>
    </row>
    <row r="527" spans="1:10" ht="25.5" x14ac:dyDescent="0.2">
      <c r="A527" s="57"/>
      <c r="B527" s="58"/>
      <c r="C527" s="59">
        <v>4700</v>
      </c>
      <c r="D527" s="61" t="s">
        <v>28</v>
      </c>
      <c r="E527" s="60">
        <v>20000</v>
      </c>
      <c r="F527" s="60">
        <v>20000</v>
      </c>
      <c r="G527" s="60">
        <v>3691.17</v>
      </c>
      <c r="H527" s="53">
        <f t="shared" si="91"/>
        <v>0.18455850000000001</v>
      </c>
      <c r="I527" s="53">
        <f t="shared" si="92"/>
        <v>1.2806235239306378E-5</v>
      </c>
      <c r="J527" s="60">
        <f t="shared" si="88"/>
        <v>-6308.83</v>
      </c>
    </row>
    <row r="528" spans="1:10" x14ac:dyDescent="0.2">
      <c r="A528" s="57"/>
      <c r="B528" s="58"/>
      <c r="C528" s="59">
        <v>4950</v>
      </c>
      <c r="D528" s="61" t="s">
        <v>45</v>
      </c>
      <c r="E528" s="60">
        <v>5000</v>
      </c>
      <c r="F528" s="60">
        <v>9000</v>
      </c>
      <c r="G528" s="60">
        <v>6275.72</v>
      </c>
      <c r="H528" s="53">
        <f t="shared" si="91"/>
        <v>0.69730222222222227</v>
      </c>
      <c r="I528" s="53">
        <f t="shared" si="92"/>
        <v>2.1773136056052641E-5</v>
      </c>
      <c r="J528" s="60">
        <f t="shared" si="88"/>
        <v>1775.7200000000003</v>
      </c>
    </row>
    <row r="529" spans="1:10" s="14" customFormat="1" ht="17.25" customHeight="1" x14ac:dyDescent="0.2">
      <c r="A529" s="54"/>
      <c r="B529" s="39" t="s">
        <v>245</v>
      </c>
      <c r="C529" s="55"/>
      <c r="D529" s="63" t="s">
        <v>88</v>
      </c>
      <c r="E529" s="56">
        <v>477640</v>
      </c>
      <c r="F529" s="42">
        <v>477640</v>
      </c>
      <c r="G529" s="42">
        <v>178935.81</v>
      </c>
      <c r="H529" s="44">
        <f t="shared" si="91"/>
        <v>0.37462484297797505</v>
      </c>
      <c r="I529" s="44">
        <f t="shared" si="92"/>
        <v>6.2080426412108641E-4</v>
      </c>
      <c r="J529" s="42">
        <f t="shared" si="88"/>
        <v>-59884.19</v>
      </c>
    </row>
    <row r="530" spans="1:10" s="19" customFormat="1" x14ac:dyDescent="0.2">
      <c r="A530" s="45"/>
      <c r="B530" s="46"/>
      <c r="C530" s="47"/>
      <c r="D530" s="70" t="s">
        <v>3</v>
      </c>
      <c r="E530" s="48">
        <v>477640</v>
      </c>
      <c r="F530" s="48">
        <v>477640</v>
      </c>
      <c r="G530" s="48">
        <v>178935.81</v>
      </c>
      <c r="H530" s="13">
        <f t="shared" ref="H530:H551" si="93">+G530/F530</f>
        <v>0.37462484297797505</v>
      </c>
      <c r="I530" s="13">
        <f t="shared" ref="I530:I551" si="94">+G530/$G$8</f>
        <v>6.2080426412108641E-4</v>
      </c>
      <c r="J530" s="48">
        <f t="shared" si="88"/>
        <v>-59884.19</v>
      </c>
    </row>
    <row r="531" spans="1:10" x14ac:dyDescent="0.2">
      <c r="A531" s="57"/>
      <c r="B531" s="58"/>
      <c r="C531" s="59">
        <v>4017</v>
      </c>
      <c r="D531" s="61" t="s">
        <v>7</v>
      </c>
      <c r="E531" s="60">
        <v>211164</v>
      </c>
      <c r="F531" s="60">
        <v>195672</v>
      </c>
      <c r="G531" s="60">
        <v>91748.6</v>
      </c>
      <c r="H531" s="53">
        <f t="shared" si="93"/>
        <v>0.46888977472505011</v>
      </c>
      <c r="I531" s="53">
        <f t="shared" si="94"/>
        <v>3.1831483092814074E-4</v>
      </c>
      <c r="J531" s="60">
        <f t="shared" si="88"/>
        <v>-6087.3999999999942</v>
      </c>
    </row>
    <row r="532" spans="1:10" x14ac:dyDescent="0.2">
      <c r="A532" s="57"/>
      <c r="B532" s="58"/>
      <c r="C532" s="59">
        <v>4019</v>
      </c>
      <c r="D532" s="61" t="s">
        <v>7</v>
      </c>
      <c r="E532" s="60">
        <v>37264</v>
      </c>
      <c r="F532" s="60">
        <v>34530</v>
      </c>
      <c r="G532" s="60">
        <v>16190.92</v>
      </c>
      <c r="H532" s="53">
        <f t="shared" si="93"/>
        <v>0.46889429481610195</v>
      </c>
      <c r="I532" s="53">
        <f t="shared" si="94"/>
        <v>5.6173172804501122E-5</v>
      </c>
      <c r="J532" s="60">
        <f t="shared" si="88"/>
        <v>-1074.08</v>
      </c>
    </row>
    <row r="533" spans="1:10" x14ac:dyDescent="0.2">
      <c r="A533" s="57"/>
      <c r="B533" s="58"/>
      <c r="C533" s="59">
        <v>4047</v>
      </c>
      <c r="D533" s="61" t="s">
        <v>8</v>
      </c>
      <c r="E533" s="60">
        <v>14858</v>
      </c>
      <c r="F533" s="60">
        <v>10617</v>
      </c>
      <c r="G533" s="60">
        <v>10616.45</v>
      </c>
      <c r="H533" s="53">
        <f t="shared" si="93"/>
        <v>0.99994819628897058</v>
      </c>
      <c r="I533" s="53">
        <f t="shared" si="94"/>
        <v>3.6832970604533035E-5</v>
      </c>
      <c r="J533" s="60">
        <f t="shared" si="88"/>
        <v>5307.9500000000007</v>
      </c>
    </row>
    <row r="534" spans="1:10" x14ac:dyDescent="0.2">
      <c r="A534" s="57"/>
      <c r="B534" s="58"/>
      <c r="C534" s="59">
        <v>4049</v>
      </c>
      <c r="D534" s="61" t="s">
        <v>8</v>
      </c>
      <c r="E534" s="60">
        <v>2622</v>
      </c>
      <c r="F534" s="60">
        <v>1874</v>
      </c>
      <c r="G534" s="60">
        <v>1873.49</v>
      </c>
      <c r="H534" s="53">
        <f t="shared" si="93"/>
        <v>0.99972785485592319</v>
      </c>
      <c r="I534" s="53">
        <f t="shared" si="94"/>
        <v>6.4999319073594834E-6</v>
      </c>
      <c r="J534" s="60">
        <f t="shared" si="88"/>
        <v>936.49</v>
      </c>
    </row>
    <row r="535" spans="1:10" x14ac:dyDescent="0.2">
      <c r="A535" s="57"/>
      <c r="B535" s="58"/>
      <c r="C535" s="59">
        <v>4117</v>
      </c>
      <c r="D535" s="61" t="s">
        <v>9</v>
      </c>
      <c r="E535" s="60">
        <v>34694</v>
      </c>
      <c r="F535" s="60">
        <v>44128</v>
      </c>
      <c r="G535" s="60">
        <v>16744.61</v>
      </c>
      <c r="H535" s="53">
        <f t="shared" si="93"/>
        <v>0.37945544778825235</v>
      </c>
      <c r="I535" s="53">
        <f t="shared" si="94"/>
        <v>5.8094158397050789E-5</v>
      </c>
      <c r="J535" s="60">
        <f t="shared" si="88"/>
        <v>-5319.3899999999994</v>
      </c>
    </row>
    <row r="536" spans="1:10" x14ac:dyDescent="0.2">
      <c r="A536" s="57"/>
      <c r="B536" s="58"/>
      <c r="C536" s="59">
        <v>4119</v>
      </c>
      <c r="D536" s="61" t="s">
        <v>9</v>
      </c>
      <c r="E536" s="60">
        <v>6123</v>
      </c>
      <c r="F536" s="60">
        <v>7787</v>
      </c>
      <c r="G536" s="60">
        <v>2954.92</v>
      </c>
      <c r="H536" s="53">
        <f t="shared" si="93"/>
        <v>0.37946834467702584</v>
      </c>
      <c r="I536" s="53">
        <f t="shared" si="94"/>
        <v>1.0251871529442209E-5</v>
      </c>
      <c r="J536" s="60">
        <f t="shared" si="88"/>
        <v>-938.57999999999993</v>
      </c>
    </row>
    <row r="537" spans="1:10" x14ac:dyDescent="0.2">
      <c r="A537" s="57"/>
      <c r="B537" s="58"/>
      <c r="C537" s="59">
        <v>4127</v>
      </c>
      <c r="D537" s="61" t="s">
        <v>10</v>
      </c>
      <c r="E537" s="60">
        <v>5538</v>
      </c>
      <c r="F537" s="60">
        <v>6289</v>
      </c>
      <c r="G537" s="60">
        <v>2264.36</v>
      </c>
      <c r="H537" s="53">
        <f t="shared" si="93"/>
        <v>0.36005088249324219</v>
      </c>
      <c r="I537" s="53">
        <f t="shared" si="94"/>
        <v>7.8560258201263535E-6</v>
      </c>
      <c r="J537" s="60">
        <f t="shared" ref="J537:J600" si="95">+G537-F537*50%</f>
        <v>-880.13999999999987</v>
      </c>
    </row>
    <row r="538" spans="1:10" x14ac:dyDescent="0.2">
      <c r="A538" s="57"/>
      <c r="B538" s="58"/>
      <c r="C538" s="59">
        <v>4129</v>
      </c>
      <c r="D538" s="61" t="s">
        <v>10</v>
      </c>
      <c r="E538" s="60">
        <v>977</v>
      </c>
      <c r="F538" s="60">
        <v>1110</v>
      </c>
      <c r="G538" s="60">
        <v>399.59</v>
      </c>
      <c r="H538" s="53">
        <f t="shared" si="93"/>
        <v>0.35999099099099097</v>
      </c>
      <c r="I538" s="53">
        <f t="shared" si="94"/>
        <v>1.3863472934799631E-6</v>
      </c>
      <c r="J538" s="60">
        <f t="shared" si="95"/>
        <v>-155.41000000000003</v>
      </c>
    </row>
    <row r="539" spans="1:10" x14ac:dyDescent="0.2">
      <c r="A539" s="57"/>
      <c r="B539" s="58"/>
      <c r="C539" s="59">
        <v>4217</v>
      </c>
      <c r="D539" s="61" t="s">
        <v>13</v>
      </c>
      <c r="E539" s="60">
        <v>4250</v>
      </c>
      <c r="F539" s="60">
        <v>3981</v>
      </c>
      <c r="G539" s="60">
        <v>1313.51</v>
      </c>
      <c r="H539" s="53">
        <f t="shared" si="93"/>
        <v>0.32994473750313991</v>
      </c>
      <c r="I539" s="53">
        <f t="shared" si="94"/>
        <v>4.5571236353734232E-6</v>
      </c>
      <c r="J539" s="60">
        <f t="shared" si="95"/>
        <v>-676.99</v>
      </c>
    </row>
    <row r="540" spans="1:10" x14ac:dyDescent="0.2">
      <c r="A540" s="57"/>
      <c r="B540" s="58"/>
      <c r="C540" s="59">
        <v>4219</v>
      </c>
      <c r="D540" s="61" t="s">
        <v>13</v>
      </c>
      <c r="E540" s="60">
        <v>750</v>
      </c>
      <c r="F540" s="60">
        <v>702</v>
      </c>
      <c r="G540" s="60">
        <v>231.8</v>
      </c>
      <c r="H540" s="53">
        <f t="shared" si="93"/>
        <v>0.33019943019943021</v>
      </c>
      <c r="I540" s="53">
        <f t="shared" si="94"/>
        <v>8.042125744604606E-7</v>
      </c>
      <c r="J540" s="60">
        <f t="shared" si="95"/>
        <v>-119.19999999999999</v>
      </c>
    </row>
    <row r="541" spans="1:10" ht="14.25" customHeight="1" x14ac:dyDescent="0.2">
      <c r="A541" s="57"/>
      <c r="B541" s="58"/>
      <c r="C541" s="59">
        <v>4247</v>
      </c>
      <c r="D541" s="94" t="s">
        <v>73</v>
      </c>
      <c r="E541" s="60">
        <v>850</v>
      </c>
      <c r="F541" s="60">
        <v>850</v>
      </c>
      <c r="G541" s="60">
        <v>378.52</v>
      </c>
      <c r="H541" s="53">
        <f t="shared" si="93"/>
        <v>0.44531764705882348</v>
      </c>
      <c r="I541" s="53">
        <f t="shared" si="94"/>
        <v>1.3132465215046312E-6</v>
      </c>
      <c r="J541" s="60">
        <f t="shared" si="95"/>
        <v>-46.480000000000018</v>
      </c>
    </row>
    <row r="542" spans="1:10" ht="15" customHeight="1" x14ac:dyDescent="0.2">
      <c r="A542" s="57"/>
      <c r="B542" s="58"/>
      <c r="C542" s="59">
        <v>4249</v>
      </c>
      <c r="D542" s="94"/>
      <c r="E542" s="60">
        <v>150</v>
      </c>
      <c r="F542" s="60">
        <v>150</v>
      </c>
      <c r="G542" s="60">
        <v>66.8</v>
      </c>
      <c r="H542" s="53">
        <f t="shared" si="93"/>
        <v>0.4453333333333333</v>
      </c>
      <c r="I542" s="53">
        <f t="shared" si="94"/>
        <v>2.317575494993907E-7</v>
      </c>
      <c r="J542" s="60">
        <f t="shared" si="95"/>
        <v>-8.2000000000000028</v>
      </c>
    </row>
    <row r="543" spans="1:10" x14ac:dyDescent="0.2">
      <c r="A543" s="57"/>
      <c r="B543" s="58"/>
      <c r="C543" s="59">
        <v>4307</v>
      </c>
      <c r="D543" s="61" t="s">
        <v>4</v>
      </c>
      <c r="E543" s="60">
        <v>91460</v>
      </c>
      <c r="F543" s="60">
        <v>110457</v>
      </c>
      <c r="G543" s="60">
        <v>11224.23</v>
      </c>
      <c r="H543" s="53">
        <f t="shared" si="93"/>
        <v>0.10161628507020831</v>
      </c>
      <c r="I543" s="53">
        <f t="shared" si="94"/>
        <v>3.8941617362538118E-5</v>
      </c>
      <c r="J543" s="60">
        <f t="shared" si="95"/>
        <v>-44004.270000000004</v>
      </c>
    </row>
    <row r="544" spans="1:10" x14ac:dyDescent="0.2">
      <c r="A544" s="57"/>
      <c r="B544" s="58"/>
      <c r="C544" s="59">
        <v>4309</v>
      </c>
      <c r="D544" s="61" t="s">
        <v>4</v>
      </c>
      <c r="E544" s="60">
        <v>16140</v>
      </c>
      <c r="F544" s="60">
        <v>19493</v>
      </c>
      <c r="G544" s="60">
        <v>1980.77</v>
      </c>
      <c r="H544" s="53">
        <f t="shared" si="93"/>
        <v>0.1016144256912738</v>
      </c>
      <c r="I544" s="53">
        <f t="shared" si="94"/>
        <v>6.8721317563159901E-6</v>
      </c>
      <c r="J544" s="60">
        <f t="shared" si="95"/>
        <v>-7765.73</v>
      </c>
    </row>
    <row r="545" spans="1:10" ht="15" customHeight="1" x14ac:dyDescent="0.2">
      <c r="A545" s="57"/>
      <c r="B545" s="58"/>
      <c r="C545" s="59">
        <v>4407</v>
      </c>
      <c r="D545" s="94" t="s">
        <v>207</v>
      </c>
      <c r="E545" s="60">
        <v>33660</v>
      </c>
      <c r="F545" s="60">
        <v>27285</v>
      </c>
      <c r="G545" s="60">
        <v>12303.02</v>
      </c>
      <c r="H545" s="53">
        <f t="shared" si="93"/>
        <v>0.4509078248121679</v>
      </c>
      <c r="I545" s="53">
        <f t="shared" si="94"/>
        <v>4.268439770422147E-5</v>
      </c>
      <c r="J545" s="60">
        <f t="shared" si="95"/>
        <v>-1339.4799999999996</v>
      </c>
    </row>
    <row r="546" spans="1:10" ht="13.5" customHeight="1" x14ac:dyDescent="0.2">
      <c r="A546" s="57"/>
      <c r="B546" s="58"/>
      <c r="C546" s="59">
        <v>4409</v>
      </c>
      <c r="D546" s="94"/>
      <c r="E546" s="60">
        <v>5940</v>
      </c>
      <c r="F546" s="60">
        <v>4815</v>
      </c>
      <c r="G546" s="60">
        <v>2171.12</v>
      </c>
      <c r="H546" s="53">
        <f t="shared" si="93"/>
        <v>0.45090758047767393</v>
      </c>
      <c r="I546" s="53">
        <f t="shared" si="94"/>
        <v>7.5325366896574423E-6</v>
      </c>
      <c r="J546" s="60">
        <f t="shared" si="95"/>
        <v>-236.38000000000011</v>
      </c>
    </row>
    <row r="547" spans="1:10" x14ac:dyDescent="0.2">
      <c r="A547" s="57"/>
      <c r="B547" s="58"/>
      <c r="C547" s="59">
        <v>4417</v>
      </c>
      <c r="D547" s="61" t="s">
        <v>21</v>
      </c>
      <c r="E547" s="60">
        <v>5100</v>
      </c>
      <c r="F547" s="60">
        <v>2975</v>
      </c>
      <c r="G547" s="60">
        <v>2712.61</v>
      </c>
      <c r="H547" s="53">
        <f t="shared" si="93"/>
        <v>0.91180168067226897</v>
      </c>
      <c r="I547" s="53">
        <f t="shared" si="94"/>
        <v>9.4111953046039257E-6</v>
      </c>
      <c r="J547" s="60">
        <f t="shared" si="95"/>
        <v>1225.1100000000001</v>
      </c>
    </row>
    <row r="548" spans="1:10" x14ac:dyDescent="0.2">
      <c r="A548" s="57"/>
      <c r="B548" s="58"/>
      <c r="C548" s="59">
        <v>4419</v>
      </c>
      <c r="D548" s="61" t="s">
        <v>21</v>
      </c>
      <c r="E548" s="60">
        <v>900</v>
      </c>
      <c r="F548" s="60">
        <v>525</v>
      </c>
      <c r="G548" s="60">
        <v>478.69</v>
      </c>
      <c r="H548" s="53">
        <f t="shared" si="93"/>
        <v>0.91179047619047615</v>
      </c>
      <c r="I548" s="53">
        <f t="shared" si="94"/>
        <v>1.6607787630219064E-6</v>
      </c>
      <c r="J548" s="60">
        <f t="shared" si="95"/>
        <v>216.19</v>
      </c>
    </row>
    <row r="549" spans="1:10" ht="14.25" customHeight="1" x14ac:dyDescent="0.2">
      <c r="A549" s="57"/>
      <c r="B549" s="58"/>
      <c r="C549" s="59">
        <v>4447</v>
      </c>
      <c r="D549" s="94" t="s">
        <v>24</v>
      </c>
      <c r="E549" s="60">
        <v>4420</v>
      </c>
      <c r="F549" s="60">
        <v>3740</v>
      </c>
      <c r="G549" s="60">
        <v>2789.53</v>
      </c>
      <c r="H549" s="53">
        <f t="shared" si="93"/>
        <v>0.7458636363636364</v>
      </c>
      <c r="I549" s="53">
        <f t="shared" si="94"/>
        <v>9.6780634289675967E-6</v>
      </c>
      <c r="J549" s="60">
        <f t="shared" si="95"/>
        <v>919.5300000000002</v>
      </c>
    </row>
    <row r="550" spans="1:10" ht="14.25" customHeight="1" x14ac:dyDescent="0.2">
      <c r="A550" s="57"/>
      <c r="B550" s="58"/>
      <c r="C550" s="59">
        <v>4449</v>
      </c>
      <c r="D550" s="94"/>
      <c r="E550" s="60">
        <v>780</v>
      </c>
      <c r="F550" s="60">
        <v>660</v>
      </c>
      <c r="G550" s="60">
        <v>492.27</v>
      </c>
      <c r="H550" s="53">
        <f t="shared" si="93"/>
        <v>0.74586363636363628</v>
      </c>
      <c r="I550" s="53">
        <f t="shared" si="94"/>
        <v>1.7078935462883991E-6</v>
      </c>
      <c r="J550" s="60">
        <f t="shared" si="95"/>
        <v>162.26999999999998</v>
      </c>
    </row>
    <row r="551" spans="1:10" s="14" customFormat="1" ht="28.5" customHeight="1" x14ac:dyDescent="0.2">
      <c r="A551" s="54"/>
      <c r="B551" s="39" t="s">
        <v>246</v>
      </c>
      <c r="C551" s="55"/>
      <c r="D551" s="63" t="s">
        <v>89</v>
      </c>
      <c r="E551" s="56">
        <v>1836650</v>
      </c>
      <c r="F551" s="42">
        <v>1902614</v>
      </c>
      <c r="G551" s="42">
        <v>372978.41</v>
      </c>
      <c r="H551" s="44">
        <f t="shared" si="93"/>
        <v>0.19603472380630016</v>
      </c>
      <c r="I551" s="44">
        <f t="shared" si="94"/>
        <v>1.2940203939787282E-3</v>
      </c>
      <c r="J551" s="42">
        <f t="shared" si="95"/>
        <v>-578328.59000000008</v>
      </c>
    </row>
    <row r="552" spans="1:10" s="19" customFormat="1" x14ac:dyDescent="0.2">
      <c r="A552" s="45"/>
      <c r="B552" s="46"/>
      <c r="C552" s="47"/>
      <c r="D552" s="70" t="s">
        <v>3</v>
      </c>
      <c r="E552" s="48">
        <v>1836650</v>
      </c>
      <c r="F552" s="48">
        <v>1902614</v>
      </c>
      <c r="G552" s="48">
        <v>372978.41</v>
      </c>
      <c r="H552" s="13">
        <f t="shared" ref="H552:H560" si="96">+G552/F552</f>
        <v>0.19603472380630016</v>
      </c>
      <c r="I552" s="13">
        <f t="shared" ref="I552:I560" si="97">+G552/$G$8</f>
        <v>1.2940203939787282E-3</v>
      </c>
      <c r="J552" s="48">
        <f t="shared" si="95"/>
        <v>-578328.59000000008</v>
      </c>
    </row>
    <row r="553" spans="1:10" ht="38.25" x14ac:dyDescent="0.2">
      <c r="A553" s="57"/>
      <c r="B553" s="58"/>
      <c r="C553" s="59">
        <v>2710</v>
      </c>
      <c r="D553" s="61" t="s">
        <v>248</v>
      </c>
      <c r="E553" s="60">
        <v>120000</v>
      </c>
      <c r="F553" s="60">
        <v>145000</v>
      </c>
      <c r="G553" s="60">
        <v>145000</v>
      </c>
      <c r="H553" s="53">
        <f t="shared" si="96"/>
        <v>1</v>
      </c>
      <c r="I553" s="53">
        <f t="shared" si="97"/>
        <v>5.0306653708700078E-4</v>
      </c>
      <c r="J553" s="60">
        <f t="shared" si="95"/>
        <v>72500</v>
      </c>
    </row>
    <row r="554" spans="1:10" ht="25.5" x14ac:dyDescent="0.2">
      <c r="A554" s="57"/>
      <c r="B554" s="58"/>
      <c r="C554" s="59">
        <v>3040</v>
      </c>
      <c r="D554" s="61" t="s">
        <v>76</v>
      </c>
      <c r="E554" s="60">
        <v>0</v>
      </c>
      <c r="F554" s="60">
        <v>10000</v>
      </c>
      <c r="G554" s="60">
        <v>0</v>
      </c>
      <c r="H554" s="53">
        <f t="shared" si="96"/>
        <v>0</v>
      </c>
      <c r="I554" s="53">
        <f t="shared" si="97"/>
        <v>0</v>
      </c>
      <c r="J554" s="60">
        <f t="shared" si="95"/>
        <v>-5000</v>
      </c>
    </row>
    <row r="555" spans="1:10" x14ac:dyDescent="0.2">
      <c r="A555" s="57"/>
      <c r="B555" s="58"/>
      <c r="C555" s="59">
        <v>4170</v>
      </c>
      <c r="D555" s="61" t="s">
        <v>12</v>
      </c>
      <c r="E555" s="60">
        <v>1000</v>
      </c>
      <c r="F555" s="60">
        <v>21000</v>
      </c>
      <c r="G555" s="60">
        <v>0</v>
      </c>
      <c r="H555" s="53">
        <f t="shared" si="96"/>
        <v>0</v>
      </c>
      <c r="I555" s="53">
        <f t="shared" si="97"/>
        <v>0</v>
      </c>
      <c r="J555" s="60">
        <f t="shared" si="95"/>
        <v>-10500</v>
      </c>
    </row>
    <row r="556" spans="1:10" x14ac:dyDescent="0.2">
      <c r="A556" s="57"/>
      <c r="B556" s="58"/>
      <c r="C556" s="59">
        <v>4210</v>
      </c>
      <c r="D556" s="61" t="s">
        <v>13</v>
      </c>
      <c r="E556" s="60">
        <v>136050</v>
      </c>
      <c r="F556" s="60">
        <v>119050</v>
      </c>
      <c r="G556" s="60">
        <v>21928.07</v>
      </c>
      <c r="H556" s="53">
        <f t="shared" si="96"/>
        <v>0.18419210415791684</v>
      </c>
      <c r="I556" s="53">
        <f t="shared" si="97"/>
        <v>7.6077780964836891E-5</v>
      </c>
      <c r="J556" s="60">
        <f t="shared" si="95"/>
        <v>-37596.93</v>
      </c>
    </row>
    <row r="557" spans="1:10" x14ac:dyDescent="0.2">
      <c r="A557" s="57"/>
      <c r="B557" s="58"/>
      <c r="C557" s="59">
        <v>4300</v>
      </c>
      <c r="D557" s="61" t="s">
        <v>4</v>
      </c>
      <c r="E557" s="60">
        <v>1571000</v>
      </c>
      <c r="F557" s="60">
        <v>1598464</v>
      </c>
      <c r="G557" s="60">
        <v>197449.14</v>
      </c>
      <c r="H557" s="53">
        <f t="shared" si="96"/>
        <v>0.12352429582399103</v>
      </c>
      <c r="I557" s="53">
        <f t="shared" si="97"/>
        <v>6.8503486283176844E-4</v>
      </c>
      <c r="J557" s="60">
        <f t="shared" si="95"/>
        <v>-601782.86</v>
      </c>
    </row>
    <row r="558" spans="1:10" x14ac:dyDescent="0.2">
      <c r="A558" s="57"/>
      <c r="B558" s="58"/>
      <c r="C558" s="59">
        <v>4540</v>
      </c>
      <c r="D558" s="61" t="s">
        <v>90</v>
      </c>
      <c r="E558" s="60">
        <v>8000</v>
      </c>
      <c r="F558" s="60">
        <v>8500</v>
      </c>
      <c r="G558" s="60">
        <v>8228.6</v>
      </c>
      <c r="H558" s="53">
        <f t="shared" si="96"/>
        <v>0.96807058823529413</v>
      </c>
      <c r="I558" s="53">
        <f t="shared" si="97"/>
        <v>2.8548505566028242E-5</v>
      </c>
      <c r="J558" s="60">
        <f t="shared" si="95"/>
        <v>3978.6000000000004</v>
      </c>
    </row>
    <row r="559" spans="1:10" x14ac:dyDescent="0.2">
      <c r="A559" s="57"/>
      <c r="B559" s="58"/>
      <c r="C559" s="59">
        <v>4950</v>
      </c>
      <c r="D559" s="61" t="s">
        <v>45</v>
      </c>
      <c r="E559" s="60">
        <v>600</v>
      </c>
      <c r="F559" s="60">
        <v>600</v>
      </c>
      <c r="G559" s="60">
        <v>372.6</v>
      </c>
      <c r="H559" s="53">
        <f t="shared" si="96"/>
        <v>0.621</v>
      </c>
      <c r="I559" s="53">
        <f t="shared" si="97"/>
        <v>1.292707529093907E-6</v>
      </c>
      <c r="J559" s="60">
        <f t="shared" si="95"/>
        <v>72.600000000000023</v>
      </c>
    </row>
    <row r="560" spans="1:10" s="14" customFormat="1" ht="13.5" customHeight="1" x14ac:dyDescent="0.2">
      <c r="A560" s="54"/>
      <c r="B560" s="39" t="s">
        <v>249</v>
      </c>
      <c r="C560" s="55"/>
      <c r="D560" s="63" t="s">
        <v>38</v>
      </c>
      <c r="E560" s="56">
        <v>2262228</v>
      </c>
      <c r="F560" s="42">
        <v>2194456</v>
      </c>
      <c r="G560" s="42">
        <v>789845.45</v>
      </c>
      <c r="H560" s="44">
        <f t="shared" si="96"/>
        <v>0.35992767683653715</v>
      </c>
      <c r="I560" s="44">
        <f t="shared" si="97"/>
        <v>2.7403090714856813E-3</v>
      </c>
      <c r="J560" s="42">
        <f t="shared" si="95"/>
        <v>-307382.55000000005</v>
      </c>
    </row>
    <row r="561" spans="1:10" s="19" customFormat="1" x14ac:dyDescent="0.2">
      <c r="A561" s="45"/>
      <c r="B561" s="46"/>
      <c r="C561" s="47"/>
      <c r="D561" s="70" t="s">
        <v>3</v>
      </c>
      <c r="E561" s="48">
        <v>2262228</v>
      </c>
      <c r="F561" s="48">
        <v>2194456</v>
      </c>
      <c r="G561" s="48">
        <v>789845.45</v>
      </c>
      <c r="H561" s="13">
        <f t="shared" ref="H561:H579" si="98">+G561/F561</f>
        <v>0.35992767683653715</v>
      </c>
      <c r="I561" s="13">
        <f t="shared" ref="I561:I577" si="99">+G561/$G$8</f>
        <v>2.7403090714856813E-3</v>
      </c>
      <c r="J561" s="48">
        <f t="shared" si="95"/>
        <v>-307382.55000000005</v>
      </c>
    </row>
    <row r="562" spans="1:10" ht="63.75" x14ac:dyDescent="0.2">
      <c r="A562" s="57"/>
      <c r="B562" s="58"/>
      <c r="C562" s="59">
        <v>2360</v>
      </c>
      <c r="D562" s="61" t="s">
        <v>250</v>
      </c>
      <c r="E562" s="60">
        <v>143000</v>
      </c>
      <c r="F562" s="60">
        <v>143000</v>
      </c>
      <c r="G562" s="60">
        <v>139000</v>
      </c>
      <c r="H562" s="53">
        <f t="shared" si="98"/>
        <v>0.97202797202797198</v>
      </c>
      <c r="I562" s="53">
        <f t="shared" si="99"/>
        <v>4.8224999072478007E-4</v>
      </c>
      <c r="J562" s="60">
        <f t="shared" si="95"/>
        <v>67500</v>
      </c>
    </row>
    <row r="563" spans="1:10" x14ac:dyDescent="0.2">
      <c r="A563" s="57"/>
      <c r="B563" s="58"/>
      <c r="C563" s="59">
        <v>3030</v>
      </c>
      <c r="D563" s="61" t="s">
        <v>62</v>
      </c>
      <c r="E563" s="60">
        <v>20000</v>
      </c>
      <c r="F563" s="60">
        <v>34380</v>
      </c>
      <c r="G563" s="60">
        <v>0</v>
      </c>
      <c r="H563" s="53">
        <f t="shared" si="98"/>
        <v>0</v>
      </c>
      <c r="I563" s="53">
        <f t="shared" si="99"/>
        <v>0</v>
      </c>
      <c r="J563" s="60">
        <f t="shared" si="95"/>
        <v>-17190</v>
      </c>
    </row>
    <row r="564" spans="1:10" ht="25.5" x14ac:dyDescent="0.2">
      <c r="A564" s="57"/>
      <c r="B564" s="58"/>
      <c r="C564" s="59">
        <v>3040</v>
      </c>
      <c r="D564" s="61" t="s">
        <v>76</v>
      </c>
      <c r="E564" s="60">
        <v>6150</v>
      </c>
      <c r="F564" s="60">
        <v>21810</v>
      </c>
      <c r="G564" s="60">
        <v>9128.75</v>
      </c>
      <c r="H564" s="53">
        <f t="shared" si="98"/>
        <v>0.41855800091701056</v>
      </c>
      <c r="I564" s="53">
        <f t="shared" si="99"/>
        <v>3.1671507934020401E-5</v>
      </c>
      <c r="J564" s="60">
        <f t="shared" si="95"/>
        <v>-1776.25</v>
      </c>
    </row>
    <row r="565" spans="1:10" x14ac:dyDescent="0.2">
      <c r="A565" s="57"/>
      <c r="B565" s="58"/>
      <c r="C565" s="59">
        <v>4110</v>
      </c>
      <c r="D565" s="61" t="s">
        <v>9</v>
      </c>
      <c r="E565" s="60">
        <v>2000</v>
      </c>
      <c r="F565" s="60">
        <v>2000</v>
      </c>
      <c r="G565" s="60">
        <v>0</v>
      </c>
      <c r="H565" s="53">
        <f t="shared" si="98"/>
        <v>0</v>
      </c>
      <c r="I565" s="53">
        <f t="shared" si="99"/>
        <v>0</v>
      </c>
      <c r="J565" s="60">
        <f t="shared" si="95"/>
        <v>-1000</v>
      </c>
    </row>
    <row r="566" spans="1:10" x14ac:dyDescent="0.2">
      <c r="A566" s="57"/>
      <c r="B566" s="58"/>
      <c r="C566" s="59">
        <v>4120</v>
      </c>
      <c r="D566" s="61" t="s">
        <v>10</v>
      </c>
      <c r="E566" s="60">
        <v>1500</v>
      </c>
      <c r="F566" s="60">
        <v>1500</v>
      </c>
      <c r="G566" s="60">
        <v>0</v>
      </c>
      <c r="H566" s="53">
        <f t="shared" si="98"/>
        <v>0</v>
      </c>
      <c r="I566" s="53">
        <f t="shared" si="99"/>
        <v>0</v>
      </c>
      <c r="J566" s="60">
        <f t="shared" si="95"/>
        <v>-750</v>
      </c>
    </row>
    <row r="567" spans="1:10" x14ac:dyDescent="0.2">
      <c r="A567" s="57"/>
      <c r="B567" s="58"/>
      <c r="C567" s="59">
        <v>4170</v>
      </c>
      <c r="D567" s="61" t="s">
        <v>12</v>
      </c>
      <c r="E567" s="60">
        <v>108500</v>
      </c>
      <c r="F567" s="60">
        <v>107598</v>
      </c>
      <c r="G567" s="60">
        <v>21141</v>
      </c>
      <c r="H567" s="53">
        <f t="shared" si="98"/>
        <v>0.1964813472369375</v>
      </c>
      <c r="I567" s="53">
        <f t="shared" si="99"/>
        <v>7.3347101107284723E-5</v>
      </c>
      <c r="J567" s="60">
        <f t="shared" si="95"/>
        <v>-32658</v>
      </c>
    </row>
    <row r="568" spans="1:10" x14ac:dyDescent="0.2">
      <c r="A568" s="57"/>
      <c r="B568" s="58"/>
      <c r="C568" s="59">
        <v>4210</v>
      </c>
      <c r="D568" s="61" t="s">
        <v>13</v>
      </c>
      <c r="E568" s="60">
        <v>92500</v>
      </c>
      <c r="F568" s="60">
        <v>92500</v>
      </c>
      <c r="G568" s="60">
        <v>29665.49</v>
      </c>
      <c r="H568" s="53">
        <f t="shared" si="98"/>
        <v>0.32070799999999999</v>
      </c>
      <c r="I568" s="53">
        <f t="shared" si="99"/>
        <v>1.0292217465716587E-4</v>
      </c>
      <c r="J568" s="60">
        <f t="shared" si="95"/>
        <v>-16584.509999999998</v>
      </c>
    </row>
    <row r="569" spans="1:10" ht="25.5" x14ac:dyDescent="0.2">
      <c r="A569" s="57"/>
      <c r="B569" s="58"/>
      <c r="C569" s="59">
        <v>4240</v>
      </c>
      <c r="D569" s="61" t="s">
        <v>73</v>
      </c>
      <c r="E569" s="60">
        <v>4500</v>
      </c>
      <c r="F569" s="60">
        <v>4500</v>
      </c>
      <c r="G569" s="60">
        <v>0</v>
      </c>
      <c r="H569" s="53">
        <f t="shared" si="98"/>
        <v>0</v>
      </c>
      <c r="I569" s="53">
        <f t="shared" si="99"/>
        <v>0</v>
      </c>
      <c r="J569" s="60">
        <f t="shared" si="95"/>
        <v>-2250</v>
      </c>
    </row>
    <row r="570" spans="1:10" x14ac:dyDescent="0.2">
      <c r="A570" s="57"/>
      <c r="B570" s="58"/>
      <c r="C570" s="59">
        <v>4300</v>
      </c>
      <c r="D570" s="61" t="s">
        <v>4</v>
      </c>
      <c r="E570" s="60">
        <v>953100</v>
      </c>
      <c r="F570" s="60">
        <v>911560</v>
      </c>
      <c r="G570" s="60">
        <v>300951.03000000003</v>
      </c>
      <c r="H570" s="53">
        <f t="shared" si="98"/>
        <v>0.33014944710167188</v>
      </c>
      <c r="I570" s="53">
        <f t="shared" si="99"/>
        <v>1.04412684479218E-3</v>
      </c>
      <c r="J570" s="60">
        <f t="shared" si="95"/>
        <v>-154828.96999999997</v>
      </c>
    </row>
    <row r="571" spans="1:10" x14ac:dyDescent="0.2">
      <c r="A571" s="57"/>
      <c r="B571" s="58"/>
      <c r="C571" s="59">
        <v>4380</v>
      </c>
      <c r="D571" s="61" t="s">
        <v>19</v>
      </c>
      <c r="E571" s="60">
        <v>205800</v>
      </c>
      <c r="F571" s="60">
        <v>205800</v>
      </c>
      <c r="G571" s="60">
        <v>39487.5</v>
      </c>
      <c r="H571" s="53">
        <f t="shared" si="98"/>
        <v>0.19187317784256561</v>
      </c>
      <c r="I571" s="53">
        <f t="shared" si="99"/>
        <v>1.3699889574636512E-4</v>
      </c>
      <c r="J571" s="60">
        <f t="shared" si="95"/>
        <v>-63412.5</v>
      </c>
    </row>
    <row r="572" spans="1:10" x14ac:dyDescent="0.2">
      <c r="A572" s="57"/>
      <c r="B572" s="58"/>
      <c r="C572" s="59">
        <v>4410</v>
      </c>
      <c r="D572" s="61" t="s">
        <v>21</v>
      </c>
      <c r="E572" s="60">
        <v>15000</v>
      </c>
      <c r="F572" s="60">
        <v>15000</v>
      </c>
      <c r="G572" s="60">
        <v>0</v>
      </c>
      <c r="H572" s="53">
        <f t="shared" si="98"/>
        <v>0</v>
      </c>
      <c r="I572" s="53">
        <f t="shared" si="99"/>
        <v>0</v>
      </c>
      <c r="J572" s="60">
        <f t="shared" si="95"/>
        <v>-7500</v>
      </c>
    </row>
    <row r="573" spans="1:10" x14ac:dyDescent="0.2">
      <c r="A573" s="57"/>
      <c r="B573" s="58"/>
      <c r="C573" s="59">
        <v>4420</v>
      </c>
      <c r="D573" s="61" t="s">
        <v>22</v>
      </c>
      <c r="E573" s="60">
        <v>628728</v>
      </c>
      <c r="F573" s="60">
        <v>573358</v>
      </c>
      <c r="G573" s="60">
        <v>190124.7</v>
      </c>
      <c r="H573" s="53">
        <f t="shared" si="98"/>
        <v>0.33159858238657175</v>
      </c>
      <c r="I573" s="53">
        <f t="shared" si="99"/>
        <v>6.5962327202555109E-4</v>
      </c>
      <c r="J573" s="60">
        <f t="shared" si="95"/>
        <v>-96554.299999999988</v>
      </c>
    </row>
    <row r="574" spans="1:10" x14ac:dyDescent="0.2">
      <c r="A574" s="57"/>
      <c r="B574" s="58"/>
      <c r="C574" s="59">
        <v>4430</v>
      </c>
      <c r="D574" s="61" t="s">
        <v>23</v>
      </c>
      <c r="E574" s="60">
        <v>59300</v>
      </c>
      <c r="F574" s="60">
        <v>59300</v>
      </c>
      <c r="G574" s="60">
        <v>59261.94</v>
      </c>
      <c r="H574" s="53">
        <f t="shared" si="98"/>
        <v>0.99935817875210797</v>
      </c>
      <c r="I574" s="53">
        <f t="shared" si="99"/>
        <v>2.0560482025419046E-4</v>
      </c>
      <c r="J574" s="60">
        <f t="shared" si="95"/>
        <v>29611.940000000002</v>
      </c>
    </row>
    <row r="575" spans="1:10" ht="25.5" x14ac:dyDescent="0.2">
      <c r="A575" s="57"/>
      <c r="B575" s="58"/>
      <c r="C575" s="59">
        <v>4610</v>
      </c>
      <c r="D575" s="61" t="s">
        <v>27</v>
      </c>
      <c r="E575" s="60">
        <v>150</v>
      </c>
      <c r="F575" s="60">
        <v>150</v>
      </c>
      <c r="G575" s="60">
        <v>0</v>
      </c>
      <c r="H575" s="53">
        <f t="shared" si="98"/>
        <v>0</v>
      </c>
      <c r="I575" s="53">
        <f t="shared" si="99"/>
        <v>0</v>
      </c>
      <c r="J575" s="60">
        <f t="shared" si="95"/>
        <v>-75</v>
      </c>
    </row>
    <row r="576" spans="1:10" ht="25.5" x14ac:dyDescent="0.2">
      <c r="A576" s="57"/>
      <c r="B576" s="58"/>
      <c r="C576" s="59">
        <v>4700</v>
      </c>
      <c r="D576" s="61" t="s">
        <v>28</v>
      </c>
      <c r="E576" s="60">
        <v>1000</v>
      </c>
      <c r="F576" s="60">
        <v>1000</v>
      </c>
      <c r="G576" s="60">
        <v>0</v>
      </c>
      <c r="H576" s="53">
        <f t="shared" si="98"/>
        <v>0</v>
      </c>
      <c r="I576" s="53">
        <f t="shared" si="99"/>
        <v>0</v>
      </c>
      <c r="J576" s="60">
        <f t="shared" si="95"/>
        <v>-500</v>
      </c>
    </row>
    <row r="577" spans="1:10" x14ac:dyDescent="0.2">
      <c r="A577" s="57"/>
      <c r="B577" s="58"/>
      <c r="C577" s="59">
        <v>4950</v>
      </c>
      <c r="D577" s="61" t="s">
        <v>45</v>
      </c>
      <c r="E577" s="60">
        <v>21000</v>
      </c>
      <c r="F577" s="60">
        <v>21000</v>
      </c>
      <c r="G577" s="60">
        <v>1085.04</v>
      </c>
      <c r="H577" s="53">
        <f t="shared" si="98"/>
        <v>5.1668571428571425E-2</v>
      </c>
      <c r="I577" s="53">
        <f t="shared" si="99"/>
        <v>3.7644642441439952E-6</v>
      </c>
      <c r="J577" s="60">
        <f t="shared" si="95"/>
        <v>-9414.9599999999991</v>
      </c>
    </row>
    <row r="578" spans="1:10" s="15" customFormat="1" ht="33.75" customHeight="1" x14ac:dyDescent="0.2">
      <c r="A578" s="37" t="s">
        <v>91</v>
      </c>
      <c r="B578" s="93" t="s">
        <v>92</v>
      </c>
      <c r="C578" s="93"/>
      <c r="D578" s="93"/>
      <c r="E578" s="38">
        <v>428000</v>
      </c>
      <c r="F578" s="30">
        <v>428000</v>
      </c>
      <c r="G578" s="30">
        <v>372949.04</v>
      </c>
      <c r="H578" s="29">
        <f t="shared" si="98"/>
        <v>0.87137626168224291</v>
      </c>
      <c r="I578" s="29">
        <f>+G578/$G$8</f>
        <v>1.2939184969842851E-3</v>
      </c>
      <c r="J578" s="30">
        <f t="shared" si="95"/>
        <v>158949.03999999998</v>
      </c>
    </row>
    <row r="579" spans="1:10" s="14" customFormat="1" ht="13.5" customHeight="1" x14ac:dyDescent="0.2">
      <c r="A579" s="54"/>
      <c r="B579" s="39" t="s">
        <v>251</v>
      </c>
      <c r="C579" s="55"/>
      <c r="D579" s="63" t="s">
        <v>93</v>
      </c>
      <c r="E579" s="56">
        <v>105000</v>
      </c>
      <c r="F579" s="42">
        <v>105000</v>
      </c>
      <c r="G579" s="42">
        <v>105000</v>
      </c>
      <c r="H579" s="44">
        <f t="shared" si="98"/>
        <v>1</v>
      </c>
      <c r="I579" s="44">
        <f t="shared" ref="I579:I581" si="100">+G579/$G$8</f>
        <v>3.6428956133886266E-4</v>
      </c>
      <c r="J579" s="42">
        <f t="shared" si="95"/>
        <v>52500</v>
      </c>
    </row>
    <row r="580" spans="1:10" s="19" customFormat="1" x14ac:dyDescent="0.2">
      <c r="A580" s="45"/>
      <c r="B580" s="46"/>
      <c r="C580" s="47"/>
      <c r="D580" s="70" t="s">
        <v>3</v>
      </c>
      <c r="E580" s="48">
        <v>105000</v>
      </c>
      <c r="F580" s="48">
        <v>105000</v>
      </c>
      <c r="G580" s="48">
        <v>105000</v>
      </c>
      <c r="H580" s="13">
        <f t="shared" ref="H580:H582" si="101">+G580/F580</f>
        <v>1</v>
      </c>
      <c r="I580" s="13">
        <f t="shared" si="100"/>
        <v>3.6428956133886266E-4</v>
      </c>
      <c r="J580" s="48">
        <f t="shared" si="95"/>
        <v>52500</v>
      </c>
    </row>
    <row r="581" spans="1:10" x14ac:dyDescent="0.2">
      <c r="A581" s="57"/>
      <c r="B581" s="58"/>
      <c r="C581" s="59">
        <v>3000</v>
      </c>
      <c r="D581" s="61" t="s">
        <v>94</v>
      </c>
      <c r="E581" s="60">
        <v>105000</v>
      </c>
      <c r="F581" s="60">
        <v>105000</v>
      </c>
      <c r="G581" s="60">
        <v>105000</v>
      </c>
      <c r="H581" s="53">
        <f t="shared" si="101"/>
        <v>1</v>
      </c>
      <c r="I581" s="53">
        <f t="shared" si="100"/>
        <v>3.6428956133886266E-4</v>
      </c>
      <c r="J581" s="60">
        <f t="shared" si="95"/>
        <v>52500</v>
      </c>
    </row>
    <row r="582" spans="1:10" s="14" customFormat="1" ht="13.5" customHeight="1" x14ac:dyDescent="0.2">
      <c r="A582" s="54"/>
      <c r="B582" s="39" t="s">
        <v>252</v>
      </c>
      <c r="C582" s="55"/>
      <c r="D582" s="63" t="s">
        <v>95</v>
      </c>
      <c r="E582" s="56">
        <v>90000</v>
      </c>
      <c r="F582" s="42">
        <v>90000</v>
      </c>
      <c r="G582" s="42">
        <v>80000</v>
      </c>
      <c r="H582" s="44">
        <f t="shared" si="101"/>
        <v>0.88888888888888884</v>
      </c>
      <c r="I582" s="44">
        <f t="shared" ref="I582" si="102">+G582/$G$8</f>
        <v>2.7755395149627629E-4</v>
      </c>
      <c r="J582" s="42">
        <f t="shared" si="95"/>
        <v>35000</v>
      </c>
    </row>
    <row r="583" spans="1:10" s="19" customFormat="1" x14ac:dyDescent="0.2">
      <c r="A583" s="45"/>
      <c r="B583" s="46"/>
      <c r="C583" s="47"/>
      <c r="D583" s="70" t="s">
        <v>3</v>
      </c>
      <c r="E583" s="48">
        <v>90000</v>
      </c>
      <c r="F583" s="48">
        <v>90000</v>
      </c>
      <c r="G583" s="48">
        <v>80000</v>
      </c>
      <c r="H583" s="13">
        <f t="shared" ref="H583:H585" si="103">+G583/F583</f>
        <v>0.88888888888888884</v>
      </c>
      <c r="I583" s="13">
        <f t="shared" ref="I583:I585" si="104">+G583/$G$8</f>
        <v>2.7755395149627629E-4</v>
      </c>
      <c r="J583" s="48">
        <f t="shared" si="95"/>
        <v>35000</v>
      </c>
    </row>
    <row r="584" spans="1:10" ht="38.25" x14ac:dyDescent="0.2">
      <c r="A584" s="57"/>
      <c r="B584" s="58"/>
      <c r="C584" s="59">
        <v>2800</v>
      </c>
      <c r="D584" s="61" t="s">
        <v>254</v>
      </c>
      <c r="E584" s="60">
        <v>90000</v>
      </c>
      <c r="F584" s="60">
        <v>90000</v>
      </c>
      <c r="G584" s="60">
        <v>80000</v>
      </c>
      <c r="H584" s="53">
        <f t="shared" si="103"/>
        <v>0.88888888888888884</v>
      </c>
      <c r="I584" s="53">
        <f t="shared" si="104"/>
        <v>2.7755395149627629E-4</v>
      </c>
      <c r="J584" s="60">
        <f t="shared" si="95"/>
        <v>35000</v>
      </c>
    </row>
    <row r="585" spans="1:10" s="14" customFormat="1" ht="13.5" customHeight="1" x14ac:dyDescent="0.2">
      <c r="A585" s="54"/>
      <c r="B585" s="39" t="s">
        <v>253</v>
      </c>
      <c r="C585" s="55"/>
      <c r="D585" s="63" t="s">
        <v>96</v>
      </c>
      <c r="E585" s="56">
        <v>24000</v>
      </c>
      <c r="F585" s="42">
        <v>24000</v>
      </c>
      <c r="G585" s="42">
        <v>6000</v>
      </c>
      <c r="H585" s="44">
        <f t="shared" si="103"/>
        <v>0.25</v>
      </c>
      <c r="I585" s="44">
        <f t="shared" si="104"/>
        <v>2.0816546362220723E-5</v>
      </c>
      <c r="J585" s="42">
        <f t="shared" si="95"/>
        <v>-6000</v>
      </c>
    </row>
    <row r="586" spans="1:10" s="19" customFormat="1" x14ac:dyDescent="0.2">
      <c r="A586" s="45"/>
      <c r="B586" s="46"/>
      <c r="C586" s="47"/>
      <c r="D586" s="70" t="s">
        <v>3</v>
      </c>
      <c r="E586" s="48">
        <v>24000</v>
      </c>
      <c r="F586" s="48">
        <v>24000</v>
      </c>
      <c r="G586" s="48">
        <v>6000</v>
      </c>
      <c r="H586" s="13">
        <f t="shared" ref="H586:H587" si="105">+G586/F586</f>
        <v>0.25</v>
      </c>
      <c r="I586" s="13">
        <f t="shared" ref="I586:I587" si="106">+G586/$G$8</f>
        <v>2.0816546362220723E-5</v>
      </c>
      <c r="J586" s="48">
        <f t="shared" si="95"/>
        <v>-6000</v>
      </c>
    </row>
    <row r="587" spans="1:10" ht="38.25" x14ac:dyDescent="0.2">
      <c r="A587" s="57"/>
      <c r="B587" s="58"/>
      <c r="C587" s="59">
        <v>2820</v>
      </c>
      <c r="D587" s="61" t="s">
        <v>255</v>
      </c>
      <c r="E587" s="60">
        <v>24000</v>
      </c>
      <c r="F587" s="60">
        <v>24000</v>
      </c>
      <c r="G587" s="60">
        <v>6000</v>
      </c>
      <c r="H587" s="53">
        <f t="shared" si="105"/>
        <v>0.25</v>
      </c>
      <c r="I587" s="53">
        <f t="shared" si="106"/>
        <v>2.0816546362220723E-5</v>
      </c>
      <c r="J587" s="60">
        <f t="shared" si="95"/>
        <v>-6000</v>
      </c>
    </row>
    <row r="588" spans="1:10" s="14" customFormat="1" ht="27" customHeight="1" x14ac:dyDescent="0.2">
      <c r="A588" s="54"/>
      <c r="B588" s="39" t="s">
        <v>256</v>
      </c>
      <c r="C588" s="55"/>
      <c r="D588" s="63" t="s">
        <v>97</v>
      </c>
      <c r="E588" s="56">
        <v>150000</v>
      </c>
      <c r="F588" s="42">
        <v>150000</v>
      </c>
      <c r="G588" s="42">
        <v>150000</v>
      </c>
      <c r="H588" s="44">
        <f t="shared" ref="H588:H590" si="107">+G588/F588</f>
        <v>1</v>
      </c>
      <c r="I588" s="44">
        <f t="shared" ref="I588:I590" si="108">+G588/$G$8</f>
        <v>5.2041365905551812E-4</v>
      </c>
      <c r="J588" s="42">
        <f t="shared" si="95"/>
        <v>75000</v>
      </c>
    </row>
    <row r="589" spans="1:10" s="19" customFormat="1" x14ac:dyDescent="0.2">
      <c r="A589" s="45"/>
      <c r="B589" s="46"/>
      <c r="C589" s="47"/>
      <c r="D589" s="70" t="s">
        <v>3</v>
      </c>
      <c r="E589" s="48">
        <v>150000</v>
      </c>
      <c r="F589" s="48">
        <v>150000</v>
      </c>
      <c r="G589" s="48">
        <v>150000</v>
      </c>
      <c r="H589" s="13">
        <f t="shared" si="107"/>
        <v>1</v>
      </c>
      <c r="I589" s="13">
        <f t="shared" si="108"/>
        <v>5.2041365905551812E-4</v>
      </c>
      <c r="J589" s="48">
        <f t="shared" si="95"/>
        <v>75000</v>
      </c>
    </row>
    <row r="590" spans="1:10" ht="38.25" x14ac:dyDescent="0.2">
      <c r="A590" s="57"/>
      <c r="B590" s="58"/>
      <c r="C590" s="59">
        <v>2820</v>
      </c>
      <c r="D590" s="61" t="s">
        <v>255</v>
      </c>
      <c r="E590" s="60">
        <v>150000</v>
      </c>
      <c r="F590" s="60">
        <v>150000</v>
      </c>
      <c r="G590" s="60">
        <v>150000</v>
      </c>
      <c r="H590" s="53">
        <f t="shared" si="107"/>
        <v>1</v>
      </c>
      <c r="I590" s="53">
        <f t="shared" si="108"/>
        <v>5.2041365905551812E-4</v>
      </c>
      <c r="J590" s="60">
        <f t="shared" si="95"/>
        <v>75000</v>
      </c>
    </row>
    <row r="591" spans="1:10" s="14" customFormat="1" ht="13.5" customHeight="1" x14ac:dyDescent="0.2">
      <c r="A591" s="54"/>
      <c r="B591" s="39" t="s">
        <v>257</v>
      </c>
      <c r="C591" s="55"/>
      <c r="D591" s="63" t="s">
        <v>98</v>
      </c>
      <c r="E591" s="56">
        <v>59000</v>
      </c>
      <c r="F591" s="42">
        <v>59000</v>
      </c>
      <c r="G591" s="42">
        <v>31949.040000000001</v>
      </c>
      <c r="H591" s="44">
        <f t="shared" ref="H591" si="109">+G591/F591</f>
        <v>0.54150915254237286</v>
      </c>
      <c r="I591" s="44">
        <f t="shared" ref="I591" si="110">+G591/$G$8</f>
        <v>1.108447787314074E-4</v>
      </c>
      <c r="J591" s="42">
        <f t="shared" si="95"/>
        <v>2449.0400000000009</v>
      </c>
    </row>
    <row r="592" spans="1:10" s="19" customFormat="1" x14ac:dyDescent="0.2">
      <c r="A592" s="45"/>
      <c r="B592" s="46"/>
      <c r="C592" s="47"/>
      <c r="D592" s="70" t="s">
        <v>3</v>
      </c>
      <c r="E592" s="48">
        <v>59000</v>
      </c>
      <c r="F592" s="48">
        <v>59000</v>
      </c>
      <c r="G592" s="48">
        <v>31949.040000000001</v>
      </c>
      <c r="H592" s="13">
        <f t="shared" ref="H592:H601" si="111">+G592/F592</f>
        <v>0.54150915254237286</v>
      </c>
      <c r="I592" s="13">
        <f t="shared" ref="I592:I599" si="112">+G592/$G$8</f>
        <v>1.108447787314074E-4</v>
      </c>
      <c r="J592" s="48">
        <f t="shared" si="95"/>
        <v>2449.0400000000009</v>
      </c>
    </row>
    <row r="593" spans="1:10" ht="38.25" x14ac:dyDescent="0.2">
      <c r="A593" s="57"/>
      <c r="B593" s="58"/>
      <c r="C593" s="59">
        <v>2820</v>
      </c>
      <c r="D593" s="61" t="s">
        <v>255</v>
      </c>
      <c r="E593" s="60">
        <v>8000</v>
      </c>
      <c r="F593" s="60">
        <v>3000</v>
      </c>
      <c r="G593" s="60">
        <v>0</v>
      </c>
      <c r="H593" s="53">
        <f t="shared" si="111"/>
        <v>0</v>
      </c>
      <c r="I593" s="53">
        <f t="shared" si="112"/>
        <v>0</v>
      </c>
      <c r="J593" s="60">
        <f t="shared" si="95"/>
        <v>-1500</v>
      </c>
    </row>
    <row r="594" spans="1:10" x14ac:dyDescent="0.2">
      <c r="A594" s="57"/>
      <c r="B594" s="58"/>
      <c r="C594" s="59">
        <v>4110</v>
      </c>
      <c r="D594" s="61" t="s">
        <v>9</v>
      </c>
      <c r="E594" s="60">
        <v>0</v>
      </c>
      <c r="F594" s="60">
        <v>153</v>
      </c>
      <c r="G594" s="60">
        <v>152.18</v>
      </c>
      <c r="H594" s="53">
        <f t="shared" si="111"/>
        <v>0.99464052287581706</v>
      </c>
      <c r="I594" s="53">
        <f t="shared" si="112"/>
        <v>5.2797700423379166E-7</v>
      </c>
      <c r="J594" s="60">
        <f t="shared" si="95"/>
        <v>75.680000000000007</v>
      </c>
    </row>
    <row r="595" spans="1:10" x14ac:dyDescent="0.2">
      <c r="A595" s="57"/>
      <c r="B595" s="58"/>
      <c r="C595" s="59">
        <v>4120</v>
      </c>
      <c r="D595" s="61" t="s">
        <v>10</v>
      </c>
      <c r="E595" s="60">
        <v>0</v>
      </c>
      <c r="F595" s="60">
        <v>25</v>
      </c>
      <c r="G595" s="60">
        <v>24.54</v>
      </c>
      <c r="H595" s="53">
        <f t="shared" si="111"/>
        <v>0.98159999999999992</v>
      </c>
      <c r="I595" s="53">
        <f t="shared" si="112"/>
        <v>8.5139674621482753E-8</v>
      </c>
      <c r="J595" s="60">
        <f t="shared" si="95"/>
        <v>12.04</v>
      </c>
    </row>
    <row r="596" spans="1:10" x14ac:dyDescent="0.2">
      <c r="A596" s="57"/>
      <c r="B596" s="58"/>
      <c r="C596" s="59">
        <v>4170</v>
      </c>
      <c r="D596" s="61" t="s">
        <v>12</v>
      </c>
      <c r="E596" s="60">
        <v>6000</v>
      </c>
      <c r="F596" s="60">
        <v>19922</v>
      </c>
      <c r="G596" s="60">
        <v>12528.81</v>
      </c>
      <c r="H596" s="53">
        <f t="shared" si="111"/>
        <v>0.62889318341531975</v>
      </c>
      <c r="I596" s="53">
        <f t="shared" si="112"/>
        <v>4.3467759038075769E-5</v>
      </c>
      <c r="J596" s="60">
        <f t="shared" si="95"/>
        <v>2567.8099999999995</v>
      </c>
    </row>
    <row r="597" spans="1:10" x14ac:dyDescent="0.2">
      <c r="A597" s="57"/>
      <c r="B597" s="58"/>
      <c r="C597" s="59">
        <v>4210</v>
      </c>
      <c r="D597" s="61" t="s">
        <v>13</v>
      </c>
      <c r="E597" s="60">
        <v>17800</v>
      </c>
      <c r="F597" s="60">
        <v>20300</v>
      </c>
      <c r="G597" s="60">
        <v>18197.310000000001</v>
      </c>
      <c r="H597" s="53">
        <f t="shared" si="111"/>
        <v>0.89641921182266016</v>
      </c>
      <c r="I597" s="53">
        <f t="shared" si="112"/>
        <v>6.3134191213783802E-5</v>
      </c>
      <c r="J597" s="60">
        <f t="shared" si="95"/>
        <v>8047.3100000000013</v>
      </c>
    </row>
    <row r="598" spans="1:10" x14ac:dyDescent="0.2">
      <c r="A598" s="57"/>
      <c r="B598" s="58"/>
      <c r="C598" s="59">
        <v>4300</v>
      </c>
      <c r="D598" s="61" t="s">
        <v>4</v>
      </c>
      <c r="E598" s="60">
        <v>24200</v>
      </c>
      <c r="F598" s="60">
        <v>12600</v>
      </c>
      <c r="G598" s="60">
        <v>1046.2</v>
      </c>
      <c r="H598" s="53">
        <f t="shared" si="111"/>
        <v>8.303174603174604E-2</v>
      </c>
      <c r="I598" s="53">
        <f t="shared" si="112"/>
        <v>3.6297118006925534E-6</v>
      </c>
      <c r="J598" s="60">
        <f t="shared" si="95"/>
        <v>-5253.8</v>
      </c>
    </row>
    <row r="599" spans="1:10" ht="25.5" x14ac:dyDescent="0.2">
      <c r="A599" s="57"/>
      <c r="B599" s="58"/>
      <c r="C599" s="59">
        <v>4700</v>
      </c>
      <c r="D599" s="61" t="s">
        <v>28</v>
      </c>
      <c r="E599" s="60">
        <v>3000</v>
      </c>
      <c r="F599" s="60">
        <v>3000</v>
      </c>
      <c r="G599" s="60">
        <v>0</v>
      </c>
      <c r="H599" s="53">
        <f t="shared" si="111"/>
        <v>0</v>
      </c>
      <c r="I599" s="53">
        <f t="shared" si="112"/>
        <v>0</v>
      </c>
      <c r="J599" s="60">
        <f t="shared" si="95"/>
        <v>-1500</v>
      </c>
    </row>
    <row r="600" spans="1:10" s="15" customFormat="1" ht="21" customHeight="1" x14ac:dyDescent="0.2">
      <c r="A600" s="37" t="s">
        <v>99</v>
      </c>
      <c r="B600" s="93" t="s">
        <v>100</v>
      </c>
      <c r="C600" s="93"/>
      <c r="D600" s="93"/>
      <c r="E600" s="38">
        <v>16860000</v>
      </c>
      <c r="F600" s="30">
        <v>16860000</v>
      </c>
      <c r="G600" s="30">
        <v>6311060.2199999997</v>
      </c>
      <c r="H600" s="29">
        <f t="shared" si="111"/>
        <v>0.37432148398576509</v>
      </c>
      <c r="I600" s="29">
        <f>+G600/$G$8</f>
        <v>2.1895746277399486E-2</v>
      </c>
      <c r="J600" s="30">
        <f t="shared" si="95"/>
        <v>-2118939.7800000003</v>
      </c>
    </row>
    <row r="601" spans="1:10" s="14" customFormat="1" ht="41.25" customHeight="1" x14ac:dyDescent="0.2">
      <c r="A601" s="54"/>
      <c r="B601" s="39" t="s">
        <v>258</v>
      </c>
      <c r="C601" s="55"/>
      <c r="D601" s="63" t="s">
        <v>259</v>
      </c>
      <c r="E601" s="56">
        <v>16860000</v>
      </c>
      <c r="F601" s="42">
        <v>16860000</v>
      </c>
      <c r="G601" s="42">
        <v>6311060.2199999997</v>
      </c>
      <c r="H601" s="44">
        <f t="shared" si="111"/>
        <v>0.37432148398576509</v>
      </c>
      <c r="I601" s="44">
        <f t="shared" ref="I601:I604" si="113">+G601/$G$8</f>
        <v>2.1895746277399486E-2</v>
      </c>
      <c r="J601" s="42">
        <f t="shared" ref="J601:J664" si="114">+G601-F601*50%</f>
        <v>-2118939.7800000003</v>
      </c>
    </row>
    <row r="602" spans="1:10" s="19" customFormat="1" x14ac:dyDescent="0.2">
      <c r="A602" s="45"/>
      <c r="B602" s="46"/>
      <c r="C602" s="47"/>
      <c r="D602" s="70" t="s">
        <v>3</v>
      </c>
      <c r="E602" s="48">
        <v>16860000</v>
      </c>
      <c r="F602" s="48">
        <v>16860000</v>
      </c>
      <c r="G602" s="48">
        <v>6311060.2199999997</v>
      </c>
      <c r="H602" s="13">
        <f t="shared" ref="H602:H604" si="115">+G602/F602</f>
        <v>0.37432148398576509</v>
      </c>
      <c r="I602" s="13">
        <f t="shared" si="113"/>
        <v>2.1895746277399486E-2</v>
      </c>
      <c r="J602" s="48">
        <f t="shared" si="114"/>
        <v>-2118939.7800000003</v>
      </c>
    </row>
    <row r="603" spans="1:10" ht="25.5" x14ac:dyDescent="0.2">
      <c r="A603" s="57"/>
      <c r="B603" s="58"/>
      <c r="C603" s="59">
        <v>8010</v>
      </c>
      <c r="D603" s="61" t="s">
        <v>101</v>
      </c>
      <c r="E603" s="60">
        <v>1410000</v>
      </c>
      <c r="F603" s="60">
        <v>1410000</v>
      </c>
      <c r="G603" s="60">
        <v>400</v>
      </c>
      <c r="H603" s="53">
        <f t="shared" si="115"/>
        <v>2.8368794326241134E-4</v>
      </c>
      <c r="I603" s="53">
        <f t="shared" si="113"/>
        <v>1.3877697574813815E-6</v>
      </c>
      <c r="J603" s="60">
        <f t="shared" si="114"/>
        <v>-704600</v>
      </c>
    </row>
    <row r="604" spans="1:10" ht="51" x14ac:dyDescent="0.2">
      <c r="A604" s="57"/>
      <c r="B604" s="58"/>
      <c r="C604" s="59">
        <v>8110</v>
      </c>
      <c r="D604" s="61" t="s">
        <v>260</v>
      </c>
      <c r="E604" s="60">
        <v>15450000</v>
      </c>
      <c r="F604" s="60">
        <v>15450000</v>
      </c>
      <c r="G604" s="60">
        <v>6310660.2199999997</v>
      </c>
      <c r="H604" s="53">
        <f t="shared" si="115"/>
        <v>0.40845697216828475</v>
      </c>
      <c r="I604" s="53">
        <f t="shared" si="113"/>
        <v>2.1894358507642004E-2</v>
      </c>
      <c r="J604" s="60">
        <f t="shared" si="114"/>
        <v>-1414339.7800000003</v>
      </c>
    </row>
    <row r="605" spans="1:10" s="15" customFormat="1" ht="21" customHeight="1" x14ac:dyDescent="0.2">
      <c r="A605" s="37" t="s">
        <v>102</v>
      </c>
      <c r="B605" s="93" t="s">
        <v>103</v>
      </c>
      <c r="C605" s="93"/>
      <c r="D605" s="93"/>
      <c r="E605" s="38">
        <v>18439500</v>
      </c>
      <c r="F605" s="30">
        <v>21377643</v>
      </c>
      <c r="G605" s="30">
        <v>0</v>
      </c>
      <c r="H605" s="29">
        <f t="shared" ref="H605:H608" si="116">+G605/F605</f>
        <v>0</v>
      </c>
      <c r="I605" s="29">
        <f>+G605/$G$8</f>
        <v>0</v>
      </c>
      <c r="J605" s="30">
        <f t="shared" si="114"/>
        <v>-10688821.5</v>
      </c>
    </row>
    <row r="606" spans="1:10" s="14" customFormat="1" ht="18" customHeight="1" x14ac:dyDescent="0.2">
      <c r="A606" s="54"/>
      <c r="B606" s="39" t="s">
        <v>261</v>
      </c>
      <c r="C606" s="55"/>
      <c r="D606" s="63" t="s">
        <v>104</v>
      </c>
      <c r="E606" s="56">
        <v>500</v>
      </c>
      <c r="F606" s="42">
        <v>500</v>
      </c>
      <c r="G606" s="42">
        <v>0</v>
      </c>
      <c r="H606" s="44">
        <f t="shared" si="116"/>
        <v>0</v>
      </c>
      <c r="I606" s="44">
        <f t="shared" ref="I606:I608" si="117">+G606/$G$8</f>
        <v>0</v>
      </c>
      <c r="J606" s="42">
        <f t="shared" si="114"/>
        <v>-250</v>
      </c>
    </row>
    <row r="607" spans="1:10" s="19" customFormat="1" x14ac:dyDescent="0.2">
      <c r="A607" s="45"/>
      <c r="B607" s="46"/>
      <c r="C607" s="47"/>
      <c r="D607" s="70" t="s">
        <v>3</v>
      </c>
      <c r="E607" s="48">
        <v>500</v>
      </c>
      <c r="F607" s="48">
        <v>500</v>
      </c>
      <c r="G607" s="48">
        <v>0</v>
      </c>
      <c r="H607" s="13">
        <f t="shared" si="116"/>
        <v>0</v>
      </c>
      <c r="I607" s="13">
        <f t="shared" si="117"/>
        <v>0</v>
      </c>
      <c r="J607" s="48">
        <f t="shared" si="114"/>
        <v>-250</v>
      </c>
    </row>
    <row r="608" spans="1:10" x14ac:dyDescent="0.2">
      <c r="A608" s="57"/>
      <c r="B608" s="58"/>
      <c r="C608" s="59">
        <v>4300</v>
      </c>
      <c r="D608" s="61" t="s">
        <v>4</v>
      </c>
      <c r="E608" s="60">
        <v>500</v>
      </c>
      <c r="F608" s="60">
        <v>500</v>
      </c>
      <c r="G608" s="60">
        <v>0</v>
      </c>
      <c r="H608" s="53">
        <f t="shared" si="116"/>
        <v>0</v>
      </c>
      <c r="I608" s="53">
        <f t="shared" si="117"/>
        <v>0</v>
      </c>
      <c r="J608" s="60">
        <f t="shared" si="114"/>
        <v>-250</v>
      </c>
    </row>
    <row r="609" spans="1:10" s="14" customFormat="1" ht="18" customHeight="1" x14ac:dyDescent="0.2">
      <c r="A609" s="54"/>
      <c r="B609" s="39" t="s">
        <v>262</v>
      </c>
      <c r="C609" s="55"/>
      <c r="D609" s="63" t="s">
        <v>105</v>
      </c>
      <c r="E609" s="56">
        <v>18439000</v>
      </c>
      <c r="F609" s="42">
        <v>21377143</v>
      </c>
      <c r="G609" s="42">
        <v>0</v>
      </c>
      <c r="H609" s="44">
        <v>0</v>
      </c>
      <c r="I609" s="44">
        <v>0</v>
      </c>
      <c r="J609" s="42">
        <f t="shared" si="114"/>
        <v>-10688571.5</v>
      </c>
    </row>
    <row r="610" spans="1:10" s="19" customFormat="1" x14ac:dyDescent="0.2">
      <c r="A610" s="45"/>
      <c r="B610" s="46"/>
      <c r="C610" s="47"/>
      <c r="D610" s="70" t="s">
        <v>3</v>
      </c>
      <c r="E610" s="48">
        <v>8718000</v>
      </c>
      <c r="F610" s="48">
        <v>10496880</v>
      </c>
      <c r="G610" s="48">
        <v>0</v>
      </c>
      <c r="H610" s="13">
        <f t="shared" ref="H610:H615" si="118">+G610/F610</f>
        <v>0</v>
      </c>
      <c r="I610" s="13">
        <f t="shared" ref="I610:I613" si="119">+G610/$G$8</f>
        <v>0</v>
      </c>
      <c r="J610" s="48">
        <f t="shared" si="114"/>
        <v>-5248440</v>
      </c>
    </row>
    <row r="611" spans="1:10" x14ac:dyDescent="0.2">
      <c r="A611" s="57"/>
      <c r="B611" s="58"/>
      <c r="C611" s="59">
        <v>4810</v>
      </c>
      <c r="D611" s="61" t="s">
        <v>106</v>
      </c>
      <c r="E611" s="60">
        <v>8718000</v>
      </c>
      <c r="F611" s="60">
        <v>10496880</v>
      </c>
      <c r="G611" s="60">
        <v>0</v>
      </c>
      <c r="H611" s="53">
        <f t="shared" si="118"/>
        <v>0</v>
      </c>
      <c r="I611" s="53">
        <f t="shared" si="119"/>
        <v>0</v>
      </c>
      <c r="J611" s="60">
        <f t="shared" si="114"/>
        <v>-5248440</v>
      </c>
    </row>
    <row r="612" spans="1:10" s="19" customFormat="1" x14ac:dyDescent="0.2">
      <c r="A612" s="45"/>
      <c r="B612" s="46"/>
      <c r="C612" s="47"/>
      <c r="D612" s="70" t="s">
        <v>29</v>
      </c>
      <c r="E612" s="48">
        <v>9721000</v>
      </c>
      <c r="F612" s="48">
        <v>10880263</v>
      </c>
      <c r="G612" s="48">
        <v>0</v>
      </c>
      <c r="H612" s="13">
        <f t="shared" si="118"/>
        <v>0</v>
      </c>
      <c r="I612" s="13">
        <f t="shared" si="119"/>
        <v>0</v>
      </c>
      <c r="J612" s="48">
        <f t="shared" si="114"/>
        <v>-5440131.5</v>
      </c>
    </row>
    <row r="613" spans="1:10" x14ac:dyDescent="0.2">
      <c r="A613" s="57"/>
      <c r="B613" s="58"/>
      <c r="C613" s="59">
        <v>6800</v>
      </c>
      <c r="D613" s="61" t="s">
        <v>107</v>
      </c>
      <c r="E613" s="60">
        <v>9721000</v>
      </c>
      <c r="F613" s="60">
        <v>10880263</v>
      </c>
      <c r="G613" s="60">
        <v>0</v>
      </c>
      <c r="H613" s="53">
        <f t="shared" si="118"/>
        <v>0</v>
      </c>
      <c r="I613" s="53">
        <f t="shared" si="119"/>
        <v>0</v>
      </c>
      <c r="J613" s="60">
        <f t="shared" si="114"/>
        <v>-5440131.5</v>
      </c>
    </row>
    <row r="614" spans="1:10" s="15" customFormat="1" ht="21" customHeight="1" x14ac:dyDescent="0.2">
      <c r="A614" s="37" t="s">
        <v>108</v>
      </c>
      <c r="B614" s="93" t="s">
        <v>109</v>
      </c>
      <c r="C614" s="93"/>
      <c r="D614" s="93"/>
      <c r="E614" s="38">
        <v>21283672</v>
      </c>
      <c r="F614" s="30">
        <v>20857807</v>
      </c>
      <c r="G614" s="30">
        <v>10182115.49</v>
      </c>
      <c r="H614" s="29">
        <f t="shared" si="118"/>
        <v>0.48816807490835445</v>
      </c>
      <c r="I614" s="29">
        <f>+G614/$G$8</f>
        <v>3.5326079860511797E-2</v>
      </c>
      <c r="J614" s="30">
        <f t="shared" si="114"/>
        <v>-246788.00999999978</v>
      </c>
    </row>
    <row r="615" spans="1:10" s="14" customFormat="1" ht="18" customHeight="1" x14ac:dyDescent="0.2">
      <c r="A615" s="54"/>
      <c r="B615" s="39" t="s">
        <v>263</v>
      </c>
      <c r="C615" s="55"/>
      <c r="D615" s="63" t="s">
        <v>110</v>
      </c>
      <c r="E615" s="56">
        <v>622831</v>
      </c>
      <c r="F615" s="42">
        <v>625348</v>
      </c>
      <c r="G615" s="42">
        <v>267451.34000000003</v>
      </c>
      <c r="H615" s="44">
        <f t="shared" si="118"/>
        <v>0.42768400954348623</v>
      </c>
      <c r="I615" s="44">
        <f t="shared" ref="I615:I628" si="120">+G615/$G$8</f>
        <v>9.2790220312467635E-4</v>
      </c>
      <c r="J615" s="42">
        <f t="shared" si="114"/>
        <v>-45222.659999999974</v>
      </c>
    </row>
    <row r="616" spans="1:10" s="19" customFormat="1" x14ac:dyDescent="0.2">
      <c r="A616" s="45"/>
      <c r="B616" s="46"/>
      <c r="C616" s="47"/>
      <c r="D616" s="70" t="s">
        <v>3</v>
      </c>
      <c r="E616" s="48">
        <v>622831</v>
      </c>
      <c r="F616" s="48">
        <v>625348</v>
      </c>
      <c r="G616" s="48">
        <v>267451.34000000003</v>
      </c>
      <c r="H616" s="13">
        <f t="shared" ref="H616:H629" si="121">+G616/F616</f>
        <v>0.42768400954348623</v>
      </c>
      <c r="I616" s="13">
        <f t="shared" si="120"/>
        <v>9.2790220312467635E-4</v>
      </c>
      <c r="J616" s="48">
        <f t="shared" si="114"/>
        <v>-45222.659999999974</v>
      </c>
    </row>
    <row r="617" spans="1:10" x14ac:dyDescent="0.2">
      <c r="A617" s="57"/>
      <c r="B617" s="58"/>
      <c r="C617" s="59">
        <v>3020</v>
      </c>
      <c r="D617" s="61" t="s">
        <v>6</v>
      </c>
      <c r="E617" s="60">
        <v>0</v>
      </c>
      <c r="F617" s="60">
        <v>1000</v>
      </c>
      <c r="G617" s="60">
        <v>1000</v>
      </c>
      <c r="H617" s="53">
        <f t="shared" si="121"/>
        <v>1</v>
      </c>
      <c r="I617" s="53">
        <f t="shared" si="120"/>
        <v>3.4694243937034537E-6</v>
      </c>
      <c r="J617" s="60">
        <f t="shared" si="114"/>
        <v>500</v>
      </c>
    </row>
    <row r="618" spans="1:10" x14ac:dyDescent="0.2">
      <c r="A618" s="57"/>
      <c r="B618" s="58"/>
      <c r="C618" s="59">
        <v>4010</v>
      </c>
      <c r="D618" s="61" t="s">
        <v>7</v>
      </c>
      <c r="E618" s="60">
        <v>436804</v>
      </c>
      <c r="F618" s="60">
        <v>436804</v>
      </c>
      <c r="G618" s="60">
        <v>166014.79</v>
      </c>
      <c r="H618" s="53">
        <f t="shared" si="121"/>
        <v>0.38006700945962035</v>
      </c>
      <c r="I618" s="53">
        <f t="shared" si="120"/>
        <v>5.7597576214155619E-4</v>
      </c>
      <c r="J618" s="60">
        <f t="shared" si="114"/>
        <v>-52387.209999999992</v>
      </c>
    </row>
    <row r="619" spans="1:10" x14ac:dyDescent="0.2">
      <c r="A619" s="57"/>
      <c r="B619" s="58"/>
      <c r="C619" s="59">
        <v>4040</v>
      </c>
      <c r="D619" s="61" t="s">
        <v>8</v>
      </c>
      <c r="E619" s="60">
        <v>31590</v>
      </c>
      <c r="F619" s="60">
        <v>31590</v>
      </c>
      <c r="G619" s="60">
        <v>24970.34</v>
      </c>
      <c r="H619" s="53">
        <f t="shared" si="121"/>
        <v>0.7904507755618867</v>
      </c>
      <c r="I619" s="53">
        <f t="shared" si="120"/>
        <v>8.6632706715069095E-5</v>
      </c>
      <c r="J619" s="60">
        <f t="shared" si="114"/>
        <v>9175.34</v>
      </c>
    </row>
    <row r="620" spans="1:10" x14ac:dyDescent="0.2">
      <c r="A620" s="57"/>
      <c r="B620" s="58"/>
      <c r="C620" s="59">
        <v>4110</v>
      </c>
      <c r="D620" s="61" t="s">
        <v>9</v>
      </c>
      <c r="E620" s="60">
        <v>71898</v>
      </c>
      <c r="F620" s="60">
        <v>71898</v>
      </c>
      <c r="G620" s="60">
        <v>27349.1</v>
      </c>
      <c r="H620" s="53">
        <f t="shared" si="121"/>
        <v>0.38038749339341843</v>
      </c>
      <c r="I620" s="53">
        <f t="shared" si="120"/>
        <v>9.4885634685835121E-5</v>
      </c>
      <c r="J620" s="60">
        <f t="shared" si="114"/>
        <v>-8599.9000000000015</v>
      </c>
    </row>
    <row r="621" spans="1:10" x14ac:dyDescent="0.2">
      <c r="A621" s="57"/>
      <c r="B621" s="58"/>
      <c r="C621" s="59">
        <v>4120</v>
      </c>
      <c r="D621" s="61" t="s">
        <v>10</v>
      </c>
      <c r="E621" s="60">
        <v>11476</v>
      </c>
      <c r="F621" s="60">
        <v>11476</v>
      </c>
      <c r="G621" s="60">
        <v>3999.67</v>
      </c>
      <c r="H621" s="53">
        <f t="shared" si="121"/>
        <v>0.34852474729871036</v>
      </c>
      <c r="I621" s="53">
        <f t="shared" si="120"/>
        <v>1.3876552664763894E-5</v>
      </c>
      <c r="J621" s="60">
        <f t="shared" si="114"/>
        <v>-1738.33</v>
      </c>
    </row>
    <row r="622" spans="1:10" x14ac:dyDescent="0.2">
      <c r="A622" s="57"/>
      <c r="B622" s="58"/>
      <c r="C622" s="59">
        <v>4210</v>
      </c>
      <c r="D622" s="61" t="s">
        <v>13</v>
      </c>
      <c r="E622" s="60">
        <v>1797</v>
      </c>
      <c r="F622" s="60">
        <v>4297</v>
      </c>
      <c r="G622" s="60">
        <v>463.24</v>
      </c>
      <c r="H622" s="53">
        <f t="shared" si="121"/>
        <v>0.10780544565976263</v>
      </c>
      <c r="I622" s="53">
        <f t="shared" si="120"/>
        <v>1.607176156139188E-6</v>
      </c>
      <c r="J622" s="60">
        <f t="shared" si="114"/>
        <v>-1685.26</v>
      </c>
    </row>
    <row r="623" spans="1:10" ht="25.5" x14ac:dyDescent="0.2">
      <c r="A623" s="57"/>
      <c r="B623" s="58"/>
      <c r="C623" s="59">
        <v>4240</v>
      </c>
      <c r="D623" s="61" t="s">
        <v>73</v>
      </c>
      <c r="E623" s="60">
        <v>829</v>
      </c>
      <c r="F623" s="60">
        <v>829</v>
      </c>
      <c r="G623" s="60">
        <v>0</v>
      </c>
      <c r="H623" s="53">
        <f t="shared" si="121"/>
        <v>0</v>
      </c>
      <c r="I623" s="53">
        <f t="shared" si="120"/>
        <v>0</v>
      </c>
      <c r="J623" s="60">
        <f t="shared" si="114"/>
        <v>-414.5</v>
      </c>
    </row>
    <row r="624" spans="1:10" x14ac:dyDescent="0.2">
      <c r="A624" s="57"/>
      <c r="B624" s="58"/>
      <c r="C624" s="59">
        <v>4280</v>
      </c>
      <c r="D624" s="61" t="s">
        <v>16</v>
      </c>
      <c r="E624" s="60">
        <v>152</v>
      </c>
      <c r="F624" s="60">
        <v>152</v>
      </c>
      <c r="G624" s="60">
        <v>40</v>
      </c>
      <c r="H624" s="53">
        <f t="shared" si="121"/>
        <v>0.26315789473684209</v>
      </c>
      <c r="I624" s="53">
        <f t="shared" si="120"/>
        <v>1.3877697574813816E-7</v>
      </c>
      <c r="J624" s="60">
        <f t="shared" si="114"/>
        <v>-36</v>
      </c>
    </row>
    <row r="625" spans="1:10" x14ac:dyDescent="0.2">
      <c r="A625" s="57"/>
      <c r="B625" s="58"/>
      <c r="C625" s="59">
        <v>4300</v>
      </c>
      <c r="D625" s="61" t="s">
        <v>4</v>
      </c>
      <c r="E625" s="60">
        <v>98</v>
      </c>
      <c r="F625" s="60">
        <v>98</v>
      </c>
      <c r="G625" s="60">
        <v>0</v>
      </c>
      <c r="H625" s="53">
        <f t="shared" si="121"/>
        <v>0</v>
      </c>
      <c r="I625" s="53">
        <f t="shared" si="120"/>
        <v>0</v>
      </c>
      <c r="J625" s="60">
        <f t="shared" si="114"/>
        <v>-49</v>
      </c>
    </row>
    <row r="626" spans="1:10" x14ac:dyDescent="0.2">
      <c r="A626" s="57"/>
      <c r="B626" s="58"/>
      <c r="C626" s="59">
        <v>4350</v>
      </c>
      <c r="D626" s="61" t="s">
        <v>17</v>
      </c>
      <c r="E626" s="60">
        <v>2496</v>
      </c>
      <c r="F626" s="60">
        <v>2496</v>
      </c>
      <c r="G626" s="60">
        <v>1247.22</v>
      </c>
      <c r="H626" s="53">
        <f t="shared" si="121"/>
        <v>0.49968750000000001</v>
      </c>
      <c r="I626" s="53">
        <f t="shared" si="120"/>
        <v>4.3271354923148219E-6</v>
      </c>
      <c r="J626" s="60">
        <f t="shared" si="114"/>
        <v>-0.77999999999997272</v>
      </c>
    </row>
    <row r="627" spans="1:10" ht="25.5" x14ac:dyDescent="0.2">
      <c r="A627" s="57"/>
      <c r="B627" s="58"/>
      <c r="C627" s="59">
        <v>4400</v>
      </c>
      <c r="D627" s="61" t="s">
        <v>207</v>
      </c>
      <c r="E627" s="60">
        <v>42652</v>
      </c>
      <c r="F627" s="60">
        <v>41669</v>
      </c>
      <c r="G627" s="60">
        <v>25087.98</v>
      </c>
      <c r="H627" s="53">
        <f t="shared" si="121"/>
        <v>0.60207780364299601</v>
      </c>
      <c r="I627" s="53">
        <f t="shared" si="120"/>
        <v>8.7040849800744375E-5</v>
      </c>
      <c r="J627" s="60">
        <f t="shared" si="114"/>
        <v>4253.4799999999996</v>
      </c>
    </row>
    <row r="628" spans="1:10" ht="25.5" x14ac:dyDescent="0.2">
      <c r="A628" s="57"/>
      <c r="B628" s="58"/>
      <c r="C628" s="59">
        <v>4440</v>
      </c>
      <c r="D628" s="61" t="s">
        <v>24</v>
      </c>
      <c r="E628" s="60">
        <v>23039</v>
      </c>
      <c r="F628" s="60">
        <v>23039</v>
      </c>
      <c r="G628" s="60">
        <v>17279</v>
      </c>
      <c r="H628" s="53">
        <f t="shared" si="121"/>
        <v>0.74998914883458478</v>
      </c>
      <c r="I628" s="53">
        <f t="shared" si="120"/>
        <v>5.9948184098801981E-5</v>
      </c>
      <c r="J628" s="60">
        <f t="shared" si="114"/>
        <v>5759.5</v>
      </c>
    </row>
    <row r="629" spans="1:10" s="14" customFormat="1" ht="18" customHeight="1" x14ac:dyDescent="0.2">
      <c r="A629" s="54"/>
      <c r="B629" s="39" t="s">
        <v>264</v>
      </c>
      <c r="C629" s="55"/>
      <c r="D629" s="63" t="s">
        <v>111</v>
      </c>
      <c r="E629" s="56">
        <v>304441</v>
      </c>
      <c r="F629" s="42">
        <v>305360</v>
      </c>
      <c r="G629" s="42">
        <v>154296.38</v>
      </c>
      <c r="H629" s="44">
        <f t="shared" si="121"/>
        <v>0.50529335865863245</v>
      </c>
      <c r="I629" s="44">
        <f t="shared" ref="I629:I640" si="122">+G629/$G$8</f>
        <v>5.3531962463213771E-4</v>
      </c>
      <c r="J629" s="42">
        <f t="shared" si="114"/>
        <v>1616.3800000000047</v>
      </c>
    </row>
    <row r="630" spans="1:10" s="19" customFormat="1" x14ac:dyDescent="0.2">
      <c r="A630" s="45"/>
      <c r="B630" s="46"/>
      <c r="C630" s="47"/>
      <c r="D630" s="70" t="s">
        <v>3</v>
      </c>
      <c r="E630" s="48">
        <v>304441</v>
      </c>
      <c r="F630" s="48">
        <v>305360</v>
      </c>
      <c r="G630" s="48">
        <v>154296.38</v>
      </c>
      <c r="H630" s="13">
        <f t="shared" ref="H630:H641" si="123">+G630/F630</f>
        <v>0.50529335865863245</v>
      </c>
      <c r="I630" s="13">
        <f t="shared" si="122"/>
        <v>5.3531962463213771E-4</v>
      </c>
      <c r="J630" s="48">
        <f t="shared" si="114"/>
        <v>1616.3800000000047</v>
      </c>
    </row>
    <row r="631" spans="1:10" x14ac:dyDescent="0.2">
      <c r="A631" s="57"/>
      <c r="B631" s="58"/>
      <c r="C631" s="59">
        <v>4010</v>
      </c>
      <c r="D631" s="61" t="s">
        <v>7</v>
      </c>
      <c r="E631" s="60">
        <v>195072</v>
      </c>
      <c r="F631" s="60">
        <v>195072</v>
      </c>
      <c r="G631" s="60">
        <v>85581.39</v>
      </c>
      <c r="H631" s="53">
        <f t="shared" si="123"/>
        <v>0.43871693528543304</v>
      </c>
      <c r="I631" s="53">
        <f t="shared" si="122"/>
        <v>2.9691816211304881E-4</v>
      </c>
      <c r="J631" s="60">
        <f t="shared" si="114"/>
        <v>-11954.61</v>
      </c>
    </row>
    <row r="632" spans="1:10" x14ac:dyDescent="0.2">
      <c r="A632" s="57"/>
      <c r="B632" s="58"/>
      <c r="C632" s="59">
        <v>4040</v>
      </c>
      <c r="D632" s="61" t="s">
        <v>8</v>
      </c>
      <c r="E632" s="60">
        <v>16953</v>
      </c>
      <c r="F632" s="60">
        <v>16953</v>
      </c>
      <c r="G632" s="60">
        <v>15374.34</v>
      </c>
      <c r="H632" s="53">
        <f t="shared" si="123"/>
        <v>0.90688019819500976</v>
      </c>
      <c r="I632" s="53">
        <f t="shared" si="122"/>
        <v>5.3340110233090757E-5</v>
      </c>
      <c r="J632" s="60">
        <f t="shared" si="114"/>
        <v>6897.84</v>
      </c>
    </row>
    <row r="633" spans="1:10" x14ac:dyDescent="0.2">
      <c r="A633" s="57"/>
      <c r="B633" s="58"/>
      <c r="C633" s="59">
        <v>4110</v>
      </c>
      <c r="D633" s="61" t="s">
        <v>9</v>
      </c>
      <c r="E633" s="60">
        <v>32546</v>
      </c>
      <c r="F633" s="60">
        <v>32546</v>
      </c>
      <c r="G633" s="60">
        <v>15483.72</v>
      </c>
      <c r="H633" s="53">
        <f t="shared" si="123"/>
        <v>0.4757487863331899</v>
      </c>
      <c r="I633" s="53">
        <f t="shared" si="122"/>
        <v>5.3719595873274041E-5</v>
      </c>
      <c r="J633" s="60">
        <f t="shared" si="114"/>
        <v>-789.28000000000065</v>
      </c>
    </row>
    <row r="634" spans="1:10" x14ac:dyDescent="0.2">
      <c r="A634" s="57"/>
      <c r="B634" s="58"/>
      <c r="C634" s="59">
        <v>4120</v>
      </c>
      <c r="D634" s="61" t="s">
        <v>10</v>
      </c>
      <c r="E634" s="60">
        <v>5195</v>
      </c>
      <c r="F634" s="60">
        <v>5195</v>
      </c>
      <c r="G634" s="60">
        <v>2156.79</v>
      </c>
      <c r="H634" s="53">
        <f t="shared" si="123"/>
        <v>0.41516650625601537</v>
      </c>
      <c r="I634" s="53">
        <f t="shared" si="122"/>
        <v>7.4828198380956723E-6</v>
      </c>
      <c r="J634" s="60">
        <f t="shared" si="114"/>
        <v>-440.71000000000004</v>
      </c>
    </row>
    <row r="635" spans="1:10" x14ac:dyDescent="0.2">
      <c r="A635" s="57"/>
      <c r="B635" s="58"/>
      <c r="C635" s="59">
        <v>4210</v>
      </c>
      <c r="D635" s="61" t="s">
        <v>13</v>
      </c>
      <c r="E635" s="60">
        <v>0</v>
      </c>
      <c r="F635" s="60">
        <v>1500</v>
      </c>
      <c r="G635" s="60">
        <v>0</v>
      </c>
      <c r="H635" s="53">
        <f t="shared" si="123"/>
        <v>0</v>
      </c>
      <c r="I635" s="53">
        <f t="shared" si="122"/>
        <v>0</v>
      </c>
      <c r="J635" s="60">
        <f t="shared" si="114"/>
        <v>-750</v>
      </c>
    </row>
    <row r="636" spans="1:10" ht="25.5" x14ac:dyDescent="0.2">
      <c r="A636" s="57"/>
      <c r="B636" s="58"/>
      <c r="C636" s="59">
        <v>4240</v>
      </c>
      <c r="D636" s="61" t="s">
        <v>73</v>
      </c>
      <c r="E636" s="60">
        <v>1057</v>
      </c>
      <c r="F636" s="60">
        <v>1057</v>
      </c>
      <c r="G636" s="60">
        <v>919.35</v>
      </c>
      <c r="H636" s="53">
        <f t="shared" si="123"/>
        <v>0.86977294228949864</v>
      </c>
      <c r="I636" s="53">
        <f t="shared" si="122"/>
        <v>3.1896153163512705E-6</v>
      </c>
      <c r="J636" s="60">
        <f t="shared" si="114"/>
        <v>390.85</v>
      </c>
    </row>
    <row r="637" spans="1:10" x14ac:dyDescent="0.2">
      <c r="A637" s="57"/>
      <c r="B637" s="58"/>
      <c r="C637" s="59">
        <v>4300</v>
      </c>
      <c r="D637" s="61" t="s">
        <v>4</v>
      </c>
      <c r="E637" s="60">
        <v>3349</v>
      </c>
      <c r="F637" s="60">
        <v>3349</v>
      </c>
      <c r="G637" s="60">
        <v>166.05</v>
      </c>
      <c r="H637" s="53">
        <f t="shared" si="123"/>
        <v>4.9581964765601678E-2</v>
      </c>
      <c r="I637" s="53">
        <f t="shared" si="122"/>
        <v>5.7609792057445854E-7</v>
      </c>
      <c r="J637" s="60">
        <f t="shared" si="114"/>
        <v>-1508.45</v>
      </c>
    </row>
    <row r="638" spans="1:10" x14ac:dyDescent="0.2">
      <c r="A638" s="57"/>
      <c r="B638" s="58"/>
      <c r="C638" s="59">
        <v>4350</v>
      </c>
      <c r="D638" s="61" t="s">
        <v>17</v>
      </c>
      <c r="E638" s="60">
        <v>517</v>
      </c>
      <c r="F638" s="60">
        <v>517</v>
      </c>
      <c r="G638" s="60">
        <v>258.3</v>
      </c>
      <c r="H638" s="53">
        <f t="shared" si="123"/>
        <v>0.49961315280464219</v>
      </c>
      <c r="I638" s="53">
        <f t="shared" si="122"/>
        <v>8.9615232089360212E-7</v>
      </c>
      <c r="J638" s="60">
        <f t="shared" si="114"/>
        <v>-0.19999999999998863</v>
      </c>
    </row>
    <row r="639" spans="1:10" ht="25.5" x14ac:dyDescent="0.2">
      <c r="A639" s="57"/>
      <c r="B639" s="58"/>
      <c r="C639" s="59">
        <v>4400</v>
      </c>
      <c r="D639" s="61" t="s">
        <v>266</v>
      </c>
      <c r="E639" s="60">
        <v>18279</v>
      </c>
      <c r="F639" s="60">
        <v>17698</v>
      </c>
      <c r="G639" s="60">
        <v>10751.44</v>
      </c>
      <c r="H639" s="53">
        <f t="shared" si="123"/>
        <v>0.6074946321618262</v>
      </c>
      <c r="I639" s="53">
        <f t="shared" si="122"/>
        <v>3.7301308203439062E-5</v>
      </c>
      <c r="J639" s="60">
        <f t="shared" si="114"/>
        <v>1902.4400000000005</v>
      </c>
    </row>
    <row r="640" spans="1:10" ht="25.5" x14ac:dyDescent="0.2">
      <c r="A640" s="57"/>
      <c r="B640" s="58"/>
      <c r="C640" s="59">
        <v>4440</v>
      </c>
      <c r="D640" s="61" t="s">
        <v>24</v>
      </c>
      <c r="E640" s="60">
        <v>31473</v>
      </c>
      <c r="F640" s="60">
        <v>31473</v>
      </c>
      <c r="G640" s="60">
        <v>23605</v>
      </c>
      <c r="H640" s="53">
        <f t="shared" si="123"/>
        <v>0.75000794331649345</v>
      </c>
      <c r="I640" s="53">
        <f t="shared" si="122"/>
        <v>8.189576281337002E-5</v>
      </c>
      <c r="J640" s="60">
        <f t="shared" si="114"/>
        <v>7868.5</v>
      </c>
    </row>
    <row r="641" spans="1:10" s="14" customFormat="1" ht="18" customHeight="1" x14ac:dyDescent="0.2">
      <c r="A641" s="54"/>
      <c r="B641" s="39" t="s">
        <v>265</v>
      </c>
      <c r="C641" s="55"/>
      <c r="D641" s="63" t="s">
        <v>112</v>
      </c>
      <c r="E641" s="56">
        <v>727371</v>
      </c>
      <c r="F641" s="42">
        <v>724656</v>
      </c>
      <c r="G641" s="42">
        <v>374529.43</v>
      </c>
      <c r="H641" s="44">
        <f t="shared" si="123"/>
        <v>0.51683754774679291</v>
      </c>
      <c r="I641" s="44">
        <f t="shared" ref="I641:I655" si="124">+G641/$G$8</f>
        <v>1.2994015406018501E-3</v>
      </c>
      <c r="J641" s="42">
        <f t="shared" si="114"/>
        <v>12201.429999999993</v>
      </c>
    </row>
    <row r="642" spans="1:10" s="19" customFormat="1" x14ac:dyDescent="0.2">
      <c r="A642" s="45"/>
      <c r="B642" s="46"/>
      <c r="C642" s="47"/>
      <c r="D642" s="70" t="s">
        <v>3</v>
      </c>
      <c r="E642" s="48">
        <v>727371</v>
      </c>
      <c r="F642" s="48">
        <v>724656</v>
      </c>
      <c r="G642" s="48">
        <v>374529.43</v>
      </c>
      <c r="H642" s="13">
        <f t="shared" ref="H642:H656" si="125">+G642/F642</f>
        <v>0.51683754774679291</v>
      </c>
      <c r="I642" s="13">
        <f t="shared" si="124"/>
        <v>1.2994015406018501E-3</v>
      </c>
      <c r="J642" s="48">
        <f t="shared" si="114"/>
        <v>12201.429999999993</v>
      </c>
    </row>
    <row r="643" spans="1:10" x14ac:dyDescent="0.2">
      <c r="A643" s="57"/>
      <c r="B643" s="58"/>
      <c r="C643" s="59">
        <v>3020</v>
      </c>
      <c r="D643" s="61" t="s">
        <v>6</v>
      </c>
      <c r="E643" s="60">
        <v>23964</v>
      </c>
      <c r="F643" s="60">
        <v>23964</v>
      </c>
      <c r="G643" s="60">
        <v>11819.9</v>
      </c>
      <c r="H643" s="53">
        <f t="shared" si="125"/>
        <v>0.49323568686362879</v>
      </c>
      <c r="I643" s="53">
        <f t="shared" si="124"/>
        <v>4.1008249391135453E-5</v>
      </c>
      <c r="J643" s="60">
        <f t="shared" si="114"/>
        <v>-162.10000000000036</v>
      </c>
    </row>
    <row r="644" spans="1:10" x14ac:dyDescent="0.2">
      <c r="A644" s="57"/>
      <c r="B644" s="58"/>
      <c r="C644" s="59">
        <v>4010</v>
      </c>
      <c r="D644" s="61" t="s">
        <v>7</v>
      </c>
      <c r="E644" s="60">
        <v>487587</v>
      </c>
      <c r="F644" s="60">
        <v>487720</v>
      </c>
      <c r="G644" s="60">
        <v>229124.92</v>
      </c>
      <c r="H644" s="53">
        <f t="shared" si="125"/>
        <v>0.46978782908226036</v>
      </c>
      <c r="I644" s="53">
        <f t="shared" si="124"/>
        <v>7.9493158665335244E-4</v>
      </c>
      <c r="J644" s="60">
        <f t="shared" si="114"/>
        <v>-14735.079999999987</v>
      </c>
    </row>
    <row r="645" spans="1:10" x14ac:dyDescent="0.2">
      <c r="A645" s="57"/>
      <c r="B645" s="58"/>
      <c r="C645" s="59">
        <v>4040</v>
      </c>
      <c r="D645" s="61" t="s">
        <v>8</v>
      </c>
      <c r="E645" s="60">
        <v>35316</v>
      </c>
      <c r="F645" s="60">
        <v>35183</v>
      </c>
      <c r="G645" s="60">
        <v>35182.160000000003</v>
      </c>
      <c r="H645" s="53">
        <f t="shared" si="125"/>
        <v>0.99997612483301601</v>
      </c>
      <c r="I645" s="53">
        <f t="shared" si="124"/>
        <v>1.2206184412717792E-4</v>
      </c>
      <c r="J645" s="60">
        <f t="shared" si="114"/>
        <v>17590.660000000003</v>
      </c>
    </row>
    <row r="646" spans="1:10" x14ac:dyDescent="0.2">
      <c r="A646" s="57"/>
      <c r="B646" s="58"/>
      <c r="C646" s="59">
        <v>4110</v>
      </c>
      <c r="D646" s="61" t="s">
        <v>9</v>
      </c>
      <c r="E646" s="60">
        <v>82577</v>
      </c>
      <c r="F646" s="60">
        <v>82577</v>
      </c>
      <c r="G646" s="60">
        <v>44135.57</v>
      </c>
      <c r="H646" s="53">
        <f t="shared" si="125"/>
        <v>0.53447776015113169</v>
      </c>
      <c r="I646" s="53">
        <f t="shared" si="124"/>
        <v>1.5312502318800633E-4</v>
      </c>
      <c r="J646" s="60">
        <f t="shared" si="114"/>
        <v>2847.0699999999997</v>
      </c>
    </row>
    <row r="647" spans="1:10" x14ac:dyDescent="0.2">
      <c r="A647" s="57"/>
      <c r="B647" s="58"/>
      <c r="C647" s="59">
        <v>4120</v>
      </c>
      <c r="D647" s="61" t="s">
        <v>10</v>
      </c>
      <c r="E647" s="60">
        <v>13398</v>
      </c>
      <c r="F647" s="60">
        <v>13398</v>
      </c>
      <c r="G647" s="60">
        <v>4530.9799999999996</v>
      </c>
      <c r="H647" s="53">
        <f t="shared" si="125"/>
        <v>0.3381833109419316</v>
      </c>
      <c r="I647" s="53">
        <f t="shared" si="124"/>
        <v>1.5719892539382473E-5</v>
      </c>
      <c r="J647" s="60">
        <f t="shared" si="114"/>
        <v>-2168.0200000000004</v>
      </c>
    </row>
    <row r="648" spans="1:10" x14ac:dyDescent="0.2">
      <c r="A648" s="57"/>
      <c r="B648" s="58"/>
      <c r="C648" s="59">
        <v>4170</v>
      </c>
      <c r="D648" s="61" t="s">
        <v>12</v>
      </c>
      <c r="E648" s="60">
        <v>1715</v>
      </c>
      <c r="F648" s="60">
        <v>1715</v>
      </c>
      <c r="G648" s="60">
        <v>0</v>
      </c>
      <c r="H648" s="53">
        <f t="shared" si="125"/>
        <v>0</v>
      </c>
      <c r="I648" s="53">
        <f t="shared" si="124"/>
        <v>0</v>
      </c>
      <c r="J648" s="60">
        <f t="shared" si="114"/>
        <v>-857.5</v>
      </c>
    </row>
    <row r="649" spans="1:10" x14ac:dyDescent="0.2">
      <c r="A649" s="57"/>
      <c r="B649" s="58"/>
      <c r="C649" s="59">
        <v>4210</v>
      </c>
      <c r="D649" s="61" t="s">
        <v>13</v>
      </c>
      <c r="E649" s="60">
        <v>6145</v>
      </c>
      <c r="F649" s="60">
        <v>3145</v>
      </c>
      <c r="G649" s="60">
        <v>3047.57</v>
      </c>
      <c r="H649" s="53">
        <f t="shared" si="125"/>
        <v>0.96902066772655016</v>
      </c>
      <c r="I649" s="53">
        <f t="shared" si="124"/>
        <v>1.0573313699518836E-5</v>
      </c>
      <c r="J649" s="60">
        <f t="shared" si="114"/>
        <v>1475.0700000000002</v>
      </c>
    </row>
    <row r="650" spans="1:10" x14ac:dyDescent="0.2">
      <c r="A650" s="57"/>
      <c r="B650" s="58"/>
      <c r="C650" s="59">
        <v>4300</v>
      </c>
      <c r="D650" s="61" t="s">
        <v>4</v>
      </c>
      <c r="E650" s="60">
        <v>2463</v>
      </c>
      <c r="F650" s="60">
        <v>4963</v>
      </c>
      <c r="G650" s="60">
        <v>2769.09</v>
      </c>
      <c r="H650" s="53">
        <f t="shared" si="125"/>
        <v>0.55794680636711669</v>
      </c>
      <c r="I650" s="53">
        <f t="shared" si="124"/>
        <v>9.6071483943602981E-6</v>
      </c>
      <c r="J650" s="60">
        <f t="shared" si="114"/>
        <v>287.59000000000015</v>
      </c>
    </row>
    <row r="651" spans="1:10" x14ac:dyDescent="0.2">
      <c r="A651" s="57"/>
      <c r="B651" s="58"/>
      <c r="C651" s="59">
        <v>4350</v>
      </c>
      <c r="D651" s="61" t="s">
        <v>17</v>
      </c>
      <c r="E651" s="60">
        <v>361</v>
      </c>
      <c r="F651" s="60">
        <v>361</v>
      </c>
      <c r="G651" s="60">
        <v>175.44</v>
      </c>
      <c r="H651" s="53">
        <f t="shared" si="125"/>
        <v>0.48598337950138504</v>
      </c>
      <c r="I651" s="53">
        <f t="shared" si="124"/>
        <v>6.0867581563133392E-7</v>
      </c>
      <c r="J651" s="60">
        <f t="shared" si="114"/>
        <v>-5.0600000000000023</v>
      </c>
    </row>
    <row r="652" spans="1:10" ht="38.25" x14ac:dyDescent="0.2">
      <c r="A652" s="57"/>
      <c r="B652" s="58"/>
      <c r="C652" s="59">
        <v>4370</v>
      </c>
      <c r="D652" s="61" t="s">
        <v>235</v>
      </c>
      <c r="E652" s="60">
        <v>781</v>
      </c>
      <c r="F652" s="60">
        <v>781</v>
      </c>
      <c r="G652" s="60">
        <v>339.9</v>
      </c>
      <c r="H652" s="53">
        <f t="shared" si="125"/>
        <v>0.43521126760563378</v>
      </c>
      <c r="I652" s="53">
        <f t="shared" si="124"/>
        <v>1.1792573514198038E-6</v>
      </c>
      <c r="J652" s="60">
        <f t="shared" si="114"/>
        <v>-50.600000000000023</v>
      </c>
    </row>
    <row r="653" spans="1:10" ht="25.5" x14ac:dyDescent="0.2">
      <c r="A653" s="57"/>
      <c r="B653" s="58"/>
      <c r="C653" s="59">
        <v>4400</v>
      </c>
      <c r="D653" s="61" t="s">
        <v>207</v>
      </c>
      <c r="E653" s="60">
        <v>42977</v>
      </c>
      <c r="F653" s="60">
        <v>40262</v>
      </c>
      <c r="G653" s="60">
        <v>20748.48</v>
      </c>
      <c r="H653" s="53">
        <f t="shared" si="125"/>
        <v>0.51533654562614872</v>
      </c>
      <c r="I653" s="53">
        <f t="shared" si="124"/>
        <v>7.1985282644268229E-5</v>
      </c>
      <c r="J653" s="60">
        <f t="shared" si="114"/>
        <v>617.47999999999956</v>
      </c>
    </row>
    <row r="654" spans="1:10" x14ac:dyDescent="0.2">
      <c r="A654" s="57"/>
      <c r="B654" s="58"/>
      <c r="C654" s="59">
        <v>4410</v>
      </c>
      <c r="D654" s="61" t="s">
        <v>21</v>
      </c>
      <c r="E654" s="60">
        <v>1577</v>
      </c>
      <c r="F654" s="60">
        <v>2077</v>
      </c>
      <c r="G654" s="60">
        <v>1272.42</v>
      </c>
      <c r="H654" s="53">
        <f t="shared" si="125"/>
        <v>0.6126239768897449</v>
      </c>
      <c r="I654" s="53">
        <f t="shared" si="124"/>
        <v>4.414564987036149E-6</v>
      </c>
      <c r="J654" s="60">
        <f t="shared" si="114"/>
        <v>233.92000000000007</v>
      </c>
    </row>
    <row r="655" spans="1:10" ht="25.5" x14ac:dyDescent="0.2">
      <c r="A655" s="57"/>
      <c r="B655" s="58"/>
      <c r="C655" s="59">
        <v>4440</v>
      </c>
      <c r="D655" s="61" t="s">
        <v>24</v>
      </c>
      <c r="E655" s="60">
        <v>28510</v>
      </c>
      <c r="F655" s="60">
        <v>28510</v>
      </c>
      <c r="G655" s="60">
        <v>21383</v>
      </c>
      <c r="H655" s="53">
        <f t="shared" si="125"/>
        <v>0.75001753770606805</v>
      </c>
      <c r="I655" s="53">
        <f t="shared" si="124"/>
        <v>7.4186701810560957E-5</v>
      </c>
      <c r="J655" s="60">
        <f t="shared" si="114"/>
        <v>7128</v>
      </c>
    </row>
    <row r="656" spans="1:10" s="14" customFormat="1" ht="18" customHeight="1" x14ac:dyDescent="0.2">
      <c r="A656" s="54"/>
      <c r="B656" s="39" t="s">
        <v>267</v>
      </c>
      <c r="C656" s="55"/>
      <c r="D656" s="63" t="s">
        <v>113</v>
      </c>
      <c r="E656" s="56">
        <v>7894991</v>
      </c>
      <c r="F656" s="42">
        <v>7803338</v>
      </c>
      <c r="G656" s="42">
        <v>3894836.08</v>
      </c>
      <c r="H656" s="44">
        <f t="shared" si="125"/>
        <v>0.49912435934468047</v>
      </c>
      <c r="I656" s="44">
        <f t="shared" ref="I656:I678" si="126">+G656/$G$8</f>
        <v>1.3512839305428338E-2</v>
      </c>
      <c r="J656" s="42">
        <f t="shared" si="114"/>
        <v>-6832.9199999999255</v>
      </c>
    </row>
    <row r="657" spans="1:10" s="19" customFormat="1" x14ac:dyDescent="0.2">
      <c r="A657" s="45"/>
      <c r="B657" s="46"/>
      <c r="C657" s="47"/>
      <c r="D657" s="70" t="s">
        <v>3</v>
      </c>
      <c r="E657" s="48">
        <v>7894991</v>
      </c>
      <c r="F657" s="48">
        <v>7803338</v>
      </c>
      <c r="G657" s="48">
        <v>3894836.08</v>
      </c>
      <c r="H657" s="13">
        <f t="shared" ref="H657:H679" si="127">+G657/F657</f>
        <v>0.49912435934468047</v>
      </c>
      <c r="I657" s="13">
        <f t="shared" si="126"/>
        <v>1.3512839305428338E-2</v>
      </c>
      <c r="J657" s="48">
        <f t="shared" si="114"/>
        <v>-6832.9199999999255</v>
      </c>
    </row>
    <row r="658" spans="1:10" x14ac:dyDescent="0.2">
      <c r="A658" s="57"/>
      <c r="B658" s="58"/>
      <c r="C658" s="59">
        <v>3020</v>
      </c>
      <c r="D658" s="61" t="s">
        <v>6</v>
      </c>
      <c r="E658" s="60">
        <v>23731</v>
      </c>
      <c r="F658" s="60">
        <v>23405</v>
      </c>
      <c r="G658" s="60">
        <v>9455.61</v>
      </c>
      <c r="H658" s="53">
        <f t="shared" si="127"/>
        <v>0.40399957274086734</v>
      </c>
      <c r="I658" s="53">
        <f t="shared" si="126"/>
        <v>3.2805523991346314E-5</v>
      </c>
      <c r="J658" s="60">
        <f t="shared" si="114"/>
        <v>-2246.8899999999994</v>
      </c>
    </row>
    <row r="659" spans="1:10" x14ac:dyDescent="0.2">
      <c r="A659" s="57"/>
      <c r="B659" s="58"/>
      <c r="C659" s="59">
        <v>4010</v>
      </c>
      <c r="D659" s="61" t="s">
        <v>7</v>
      </c>
      <c r="E659" s="60">
        <v>5279593</v>
      </c>
      <c r="F659" s="60">
        <v>5279593</v>
      </c>
      <c r="G659" s="60">
        <v>2357509.79</v>
      </c>
      <c r="H659" s="53">
        <f t="shared" si="127"/>
        <v>0.44653248650037985</v>
      </c>
      <c r="I659" s="53">
        <f t="shared" si="126"/>
        <v>8.1792019738207069E-3</v>
      </c>
      <c r="J659" s="60">
        <f t="shared" si="114"/>
        <v>-282286.70999999996</v>
      </c>
    </row>
    <row r="660" spans="1:10" x14ac:dyDescent="0.2">
      <c r="A660" s="57"/>
      <c r="B660" s="58"/>
      <c r="C660" s="59">
        <v>4040</v>
      </c>
      <c r="D660" s="61" t="s">
        <v>8</v>
      </c>
      <c r="E660" s="60">
        <v>420987</v>
      </c>
      <c r="F660" s="60">
        <v>380705</v>
      </c>
      <c r="G660" s="60">
        <v>314252.28999999998</v>
      </c>
      <c r="H660" s="53">
        <f t="shared" si="127"/>
        <v>0.82544828673119597</v>
      </c>
      <c r="I660" s="53">
        <f t="shared" si="126"/>
        <v>1.0902745607031718E-3</v>
      </c>
      <c r="J660" s="60">
        <f t="shared" si="114"/>
        <v>123899.78999999998</v>
      </c>
    </row>
    <row r="661" spans="1:10" x14ac:dyDescent="0.2">
      <c r="A661" s="57"/>
      <c r="B661" s="58"/>
      <c r="C661" s="59">
        <v>4110</v>
      </c>
      <c r="D661" s="61" t="s">
        <v>9</v>
      </c>
      <c r="E661" s="60">
        <v>851003</v>
      </c>
      <c r="F661" s="60">
        <v>851003</v>
      </c>
      <c r="G661" s="60">
        <v>435985.99</v>
      </c>
      <c r="H661" s="53">
        <f t="shared" si="127"/>
        <v>0.51232015633317385</v>
      </c>
      <c r="I661" s="53">
        <f t="shared" si="126"/>
        <v>1.51262042901895E-3</v>
      </c>
      <c r="J661" s="60">
        <f t="shared" si="114"/>
        <v>10484.489999999991</v>
      </c>
    </row>
    <row r="662" spans="1:10" x14ac:dyDescent="0.2">
      <c r="A662" s="57"/>
      <c r="B662" s="58"/>
      <c r="C662" s="59">
        <v>4120</v>
      </c>
      <c r="D662" s="61" t="s">
        <v>10</v>
      </c>
      <c r="E662" s="60">
        <v>136863</v>
      </c>
      <c r="F662" s="60">
        <v>136863</v>
      </c>
      <c r="G662" s="60">
        <v>47535.77</v>
      </c>
      <c r="H662" s="53">
        <f t="shared" si="127"/>
        <v>0.34732374710476899</v>
      </c>
      <c r="I662" s="53">
        <f t="shared" si="126"/>
        <v>1.6492176001147682E-4</v>
      </c>
      <c r="J662" s="60">
        <f t="shared" si="114"/>
        <v>-20895.730000000003</v>
      </c>
    </row>
    <row r="663" spans="1:10" ht="25.5" x14ac:dyDescent="0.2">
      <c r="A663" s="57"/>
      <c r="B663" s="58"/>
      <c r="C663" s="59">
        <v>4140</v>
      </c>
      <c r="D663" s="61" t="s">
        <v>11</v>
      </c>
      <c r="E663" s="60">
        <v>1731</v>
      </c>
      <c r="F663" s="60">
        <v>1645</v>
      </c>
      <c r="G663" s="60">
        <v>0</v>
      </c>
      <c r="H663" s="53">
        <f t="shared" si="127"/>
        <v>0</v>
      </c>
      <c r="I663" s="53">
        <f t="shared" si="126"/>
        <v>0</v>
      </c>
      <c r="J663" s="60">
        <f t="shared" si="114"/>
        <v>-822.5</v>
      </c>
    </row>
    <row r="664" spans="1:10" x14ac:dyDescent="0.2">
      <c r="A664" s="57"/>
      <c r="B664" s="58"/>
      <c r="C664" s="59">
        <v>4170</v>
      </c>
      <c r="D664" s="61" t="s">
        <v>12</v>
      </c>
      <c r="E664" s="60">
        <v>12946</v>
      </c>
      <c r="F664" s="60">
        <v>11746</v>
      </c>
      <c r="G664" s="60">
        <v>3894.13</v>
      </c>
      <c r="H664" s="53">
        <f t="shared" si="127"/>
        <v>0.33152817980589139</v>
      </c>
      <c r="I664" s="53">
        <f t="shared" si="126"/>
        <v>1.351038961425243E-5</v>
      </c>
      <c r="J664" s="60">
        <f t="shared" si="114"/>
        <v>-1978.87</v>
      </c>
    </row>
    <row r="665" spans="1:10" x14ac:dyDescent="0.2">
      <c r="A665" s="57"/>
      <c r="B665" s="58"/>
      <c r="C665" s="59">
        <v>4210</v>
      </c>
      <c r="D665" s="61" t="s">
        <v>13</v>
      </c>
      <c r="E665" s="60">
        <v>109308</v>
      </c>
      <c r="F665" s="60">
        <v>107321</v>
      </c>
      <c r="G665" s="60">
        <v>66104.490000000005</v>
      </c>
      <c r="H665" s="53">
        <f t="shared" si="127"/>
        <v>0.61595111860679652</v>
      </c>
      <c r="I665" s="53">
        <f t="shared" si="126"/>
        <v>2.2934453013932605E-4</v>
      </c>
      <c r="J665" s="60">
        <f t="shared" ref="J665:J728" si="128">+G665-F665*50%</f>
        <v>12443.990000000005</v>
      </c>
    </row>
    <row r="666" spans="1:10" ht="25.5" x14ac:dyDescent="0.2">
      <c r="A666" s="57"/>
      <c r="B666" s="58"/>
      <c r="C666" s="59">
        <v>4240</v>
      </c>
      <c r="D666" s="61" t="s">
        <v>73</v>
      </c>
      <c r="E666" s="60">
        <v>15086</v>
      </c>
      <c r="F666" s="60">
        <v>14815</v>
      </c>
      <c r="G666" s="60">
        <v>5745.58</v>
      </c>
      <c r="H666" s="53">
        <f t="shared" si="127"/>
        <v>0.38782180222747215</v>
      </c>
      <c r="I666" s="53">
        <f t="shared" si="126"/>
        <v>1.9933855407974689E-5</v>
      </c>
      <c r="J666" s="60">
        <f t="shared" si="128"/>
        <v>-1661.92</v>
      </c>
    </row>
    <row r="667" spans="1:10" x14ac:dyDescent="0.2">
      <c r="A667" s="57"/>
      <c r="B667" s="58"/>
      <c r="C667" s="59">
        <v>4260</v>
      </c>
      <c r="D667" s="61" t="s">
        <v>14</v>
      </c>
      <c r="E667" s="60">
        <v>423862</v>
      </c>
      <c r="F667" s="60">
        <v>382593</v>
      </c>
      <c r="G667" s="60">
        <v>255511.12</v>
      </c>
      <c r="H667" s="53">
        <f t="shared" si="127"/>
        <v>0.66784055118624752</v>
      </c>
      <c r="I667" s="53">
        <f t="shared" si="126"/>
        <v>8.8647651259049043E-4</v>
      </c>
      <c r="J667" s="60">
        <f t="shared" si="128"/>
        <v>64214.619999999995</v>
      </c>
    </row>
    <row r="668" spans="1:10" x14ac:dyDescent="0.2">
      <c r="A668" s="57"/>
      <c r="B668" s="58"/>
      <c r="C668" s="59">
        <v>4270</v>
      </c>
      <c r="D668" s="61" t="s">
        <v>15</v>
      </c>
      <c r="E668" s="60">
        <v>60489</v>
      </c>
      <c r="F668" s="60">
        <v>57489</v>
      </c>
      <c r="G668" s="60">
        <v>13480.4</v>
      </c>
      <c r="H668" s="53">
        <f t="shared" si="127"/>
        <v>0.23448659743603123</v>
      </c>
      <c r="I668" s="53">
        <f t="shared" si="126"/>
        <v>4.6769228596880038E-5</v>
      </c>
      <c r="J668" s="60">
        <f t="shared" si="128"/>
        <v>-15264.1</v>
      </c>
    </row>
    <row r="669" spans="1:10" x14ac:dyDescent="0.2">
      <c r="A669" s="57"/>
      <c r="B669" s="58"/>
      <c r="C669" s="59">
        <v>4280</v>
      </c>
      <c r="D669" s="61" t="s">
        <v>16</v>
      </c>
      <c r="E669" s="60">
        <v>9297</v>
      </c>
      <c r="F669" s="60">
        <v>9043</v>
      </c>
      <c r="G669" s="60">
        <v>634</v>
      </c>
      <c r="H669" s="53">
        <f t="shared" si="127"/>
        <v>7.0109476943492205E-2</v>
      </c>
      <c r="I669" s="53">
        <f t="shared" si="126"/>
        <v>2.1996150656079897E-6</v>
      </c>
      <c r="J669" s="60">
        <f t="shared" si="128"/>
        <v>-3887.5</v>
      </c>
    </row>
    <row r="670" spans="1:10" x14ac:dyDescent="0.2">
      <c r="A670" s="57"/>
      <c r="B670" s="58"/>
      <c r="C670" s="59">
        <v>4300</v>
      </c>
      <c r="D670" s="61" t="s">
        <v>4</v>
      </c>
      <c r="E670" s="60">
        <v>111410</v>
      </c>
      <c r="F670" s="60">
        <v>109438</v>
      </c>
      <c r="G670" s="60">
        <v>78966.45</v>
      </c>
      <c r="H670" s="53">
        <f t="shared" si="127"/>
        <v>0.72156335093843083</v>
      </c>
      <c r="I670" s="53">
        <f t="shared" si="126"/>
        <v>2.739681279141641E-4</v>
      </c>
      <c r="J670" s="60">
        <f t="shared" si="128"/>
        <v>24247.449999999997</v>
      </c>
    </row>
    <row r="671" spans="1:10" x14ac:dyDescent="0.2">
      <c r="A671" s="57"/>
      <c r="B671" s="58"/>
      <c r="C671" s="59">
        <v>4350</v>
      </c>
      <c r="D671" s="61" t="s">
        <v>114</v>
      </c>
      <c r="E671" s="60">
        <v>9172</v>
      </c>
      <c r="F671" s="60">
        <v>9048</v>
      </c>
      <c r="G671" s="60">
        <v>2386.39</v>
      </c>
      <c r="H671" s="53">
        <f t="shared" si="127"/>
        <v>0.2637477895667551</v>
      </c>
      <c r="I671" s="53">
        <f t="shared" si="126"/>
        <v>8.2793996788899849E-6</v>
      </c>
      <c r="J671" s="60">
        <f t="shared" si="128"/>
        <v>-2137.61</v>
      </c>
    </row>
    <row r="672" spans="1:10" ht="38.25" x14ac:dyDescent="0.2">
      <c r="A672" s="57"/>
      <c r="B672" s="58"/>
      <c r="C672" s="59">
        <v>4360</v>
      </c>
      <c r="D672" s="61" t="s">
        <v>225</v>
      </c>
      <c r="E672" s="60">
        <v>1298</v>
      </c>
      <c r="F672" s="60">
        <v>1234</v>
      </c>
      <c r="G672" s="60">
        <v>421.18</v>
      </c>
      <c r="H672" s="53">
        <f t="shared" si="127"/>
        <v>0.3413128038897893</v>
      </c>
      <c r="I672" s="53">
        <f t="shared" si="126"/>
        <v>1.4612521661400207E-6</v>
      </c>
      <c r="J672" s="60">
        <f t="shared" si="128"/>
        <v>-195.82</v>
      </c>
    </row>
    <row r="673" spans="1:10" ht="38.25" x14ac:dyDescent="0.2">
      <c r="A673" s="57"/>
      <c r="B673" s="58"/>
      <c r="C673" s="59">
        <v>4370</v>
      </c>
      <c r="D673" s="61" t="s">
        <v>235</v>
      </c>
      <c r="E673" s="60">
        <v>22746</v>
      </c>
      <c r="F673" s="60">
        <v>22450</v>
      </c>
      <c r="G673" s="60">
        <v>10041.11</v>
      </c>
      <c r="H673" s="53">
        <f t="shared" si="127"/>
        <v>0.44726547884187084</v>
      </c>
      <c r="I673" s="53">
        <f t="shared" si="126"/>
        <v>3.4836871973859691E-5</v>
      </c>
      <c r="J673" s="60">
        <f t="shared" si="128"/>
        <v>-1183.8899999999994</v>
      </c>
    </row>
    <row r="674" spans="1:10" ht="25.5" x14ac:dyDescent="0.2">
      <c r="A674" s="57"/>
      <c r="B674" s="58"/>
      <c r="C674" s="59">
        <v>4390</v>
      </c>
      <c r="D674" s="61" t="s">
        <v>44</v>
      </c>
      <c r="E674" s="60">
        <v>1732</v>
      </c>
      <c r="F674" s="60">
        <v>1732</v>
      </c>
      <c r="G674" s="60">
        <v>0</v>
      </c>
      <c r="H674" s="53">
        <f t="shared" si="127"/>
        <v>0</v>
      </c>
      <c r="I674" s="53">
        <f t="shared" si="126"/>
        <v>0</v>
      </c>
      <c r="J674" s="60">
        <f t="shared" si="128"/>
        <v>-866</v>
      </c>
    </row>
    <row r="675" spans="1:10" x14ac:dyDescent="0.2">
      <c r="A675" s="57"/>
      <c r="B675" s="58"/>
      <c r="C675" s="59">
        <v>4410</v>
      </c>
      <c r="D675" s="61" t="s">
        <v>21</v>
      </c>
      <c r="E675" s="60">
        <v>13557</v>
      </c>
      <c r="F675" s="60">
        <v>13195</v>
      </c>
      <c r="G675" s="60">
        <v>5002.28</v>
      </c>
      <c r="H675" s="53">
        <f t="shared" si="127"/>
        <v>0.37910420613868889</v>
      </c>
      <c r="I675" s="53">
        <f t="shared" si="126"/>
        <v>1.7355032256134913E-5</v>
      </c>
      <c r="J675" s="60">
        <f t="shared" si="128"/>
        <v>-1595.2200000000003</v>
      </c>
    </row>
    <row r="676" spans="1:10" x14ac:dyDescent="0.2">
      <c r="A676" s="57"/>
      <c r="B676" s="58"/>
      <c r="C676" s="59">
        <v>4430</v>
      </c>
      <c r="D676" s="61" t="s">
        <v>23</v>
      </c>
      <c r="E676" s="60">
        <v>3963</v>
      </c>
      <c r="F676" s="60">
        <v>3803</v>
      </c>
      <c r="G676" s="60">
        <v>200</v>
      </c>
      <c r="H676" s="53">
        <f t="shared" si="127"/>
        <v>5.2590060478569553E-2</v>
      </c>
      <c r="I676" s="53">
        <f t="shared" si="126"/>
        <v>6.9388487874069074E-7</v>
      </c>
      <c r="J676" s="60">
        <f t="shared" si="128"/>
        <v>-1701.5</v>
      </c>
    </row>
    <row r="677" spans="1:10" ht="25.5" x14ac:dyDescent="0.2">
      <c r="A677" s="57"/>
      <c r="B677" s="58"/>
      <c r="C677" s="59">
        <v>4440</v>
      </c>
      <c r="D677" s="61" t="s">
        <v>24</v>
      </c>
      <c r="E677" s="60">
        <v>380259</v>
      </c>
      <c r="F677" s="60">
        <v>380259</v>
      </c>
      <c r="G677" s="60">
        <v>285300</v>
      </c>
      <c r="H677" s="53">
        <f t="shared" si="127"/>
        <v>0.75027809992662897</v>
      </c>
      <c r="I677" s="53">
        <f t="shared" si="126"/>
        <v>9.8982677952359527E-4</v>
      </c>
      <c r="J677" s="60">
        <f t="shared" si="128"/>
        <v>95170.5</v>
      </c>
    </row>
    <row r="678" spans="1:10" ht="25.5" x14ac:dyDescent="0.2">
      <c r="A678" s="57"/>
      <c r="B678" s="58"/>
      <c r="C678" s="59">
        <v>4700</v>
      </c>
      <c r="D678" s="61" t="s">
        <v>28</v>
      </c>
      <c r="E678" s="60">
        <v>5958</v>
      </c>
      <c r="F678" s="60">
        <v>5958</v>
      </c>
      <c r="G678" s="60">
        <v>2409.5</v>
      </c>
      <c r="H678" s="53">
        <f t="shared" si="127"/>
        <v>0.40441423296408191</v>
      </c>
      <c r="I678" s="53">
        <f t="shared" si="126"/>
        <v>8.3595780766284723E-6</v>
      </c>
      <c r="J678" s="60">
        <f t="shared" si="128"/>
        <v>-569.5</v>
      </c>
    </row>
    <row r="679" spans="1:10" s="14" customFormat="1" ht="18" customHeight="1" x14ac:dyDescent="0.2">
      <c r="A679" s="54"/>
      <c r="B679" s="39" t="s">
        <v>268</v>
      </c>
      <c r="C679" s="55"/>
      <c r="D679" s="63" t="s">
        <v>115</v>
      </c>
      <c r="E679" s="56">
        <v>2146786</v>
      </c>
      <c r="F679" s="42">
        <v>2122110</v>
      </c>
      <c r="G679" s="42">
        <v>967462.33</v>
      </c>
      <c r="H679" s="44">
        <f t="shared" si="127"/>
        <v>0.45589640970543466</v>
      </c>
      <c r="I679" s="44">
        <f t="shared" ref="I679:I699" si="129">+G679/$G$8</f>
        <v>3.3565374076911804E-3</v>
      </c>
      <c r="J679" s="42">
        <f t="shared" si="128"/>
        <v>-93592.670000000042</v>
      </c>
    </row>
    <row r="680" spans="1:10" s="19" customFormat="1" x14ac:dyDescent="0.2">
      <c r="A680" s="45"/>
      <c r="B680" s="46"/>
      <c r="C680" s="47"/>
      <c r="D680" s="70" t="s">
        <v>3</v>
      </c>
      <c r="E680" s="48">
        <v>2146786</v>
      </c>
      <c r="F680" s="48">
        <v>2122110</v>
      </c>
      <c r="G680" s="48">
        <v>967462.33</v>
      </c>
      <c r="H680" s="13">
        <f t="shared" ref="H680:H700" si="130">+G680/F680</f>
        <v>0.45589640970543466</v>
      </c>
      <c r="I680" s="13">
        <f t="shared" si="129"/>
        <v>3.3565374076911804E-3</v>
      </c>
      <c r="J680" s="48">
        <f t="shared" si="128"/>
        <v>-93592.670000000042</v>
      </c>
    </row>
    <row r="681" spans="1:10" x14ac:dyDescent="0.2">
      <c r="A681" s="57"/>
      <c r="B681" s="58"/>
      <c r="C681" s="59">
        <v>3020</v>
      </c>
      <c r="D681" s="61" t="s">
        <v>6</v>
      </c>
      <c r="E681" s="60">
        <v>1028</v>
      </c>
      <c r="F681" s="60">
        <v>1028</v>
      </c>
      <c r="G681" s="60">
        <v>400</v>
      </c>
      <c r="H681" s="53">
        <f t="shared" si="130"/>
        <v>0.38910505836575876</v>
      </c>
      <c r="I681" s="53">
        <f t="shared" si="129"/>
        <v>1.3877697574813815E-6</v>
      </c>
      <c r="J681" s="60">
        <f t="shared" si="128"/>
        <v>-114</v>
      </c>
    </row>
    <row r="682" spans="1:10" x14ac:dyDescent="0.2">
      <c r="A682" s="57"/>
      <c r="B682" s="58"/>
      <c r="C682" s="59">
        <v>4010</v>
      </c>
      <c r="D682" s="61" t="s">
        <v>7</v>
      </c>
      <c r="E682" s="60">
        <v>1469780</v>
      </c>
      <c r="F682" s="60">
        <v>1458594</v>
      </c>
      <c r="G682" s="60">
        <v>538359.01</v>
      </c>
      <c r="H682" s="53">
        <f t="shared" si="130"/>
        <v>0.36909449099612368</v>
      </c>
      <c r="I682" s="53">
        <f t="shared" si="129"/>
        <v>1.8677958818640416E-3</v>
      </c>
      <c r="J682" s="60">
        <f t="shared" si="128"/>
        <v>-190937.99</v>
      </c>
    </row>
    <row r="683" spans="1:10" x14ac:dyDescent="0.2">
      <c r="A683" s="57"/>
      <c r="B683" s="58"/>
      <c r="C683" s="59">
        <v>4040</v>
      </c>
      <c r="D683" s="61" t="s">
        <v>8</v>
      </c>
      <c r="E683" s="60">
        <v>125912</v>
      </c>
      <c r="F683" s="60">
        <v>125912</v>
      </c>
      <c r="G683" s="60">
        <v>109222.14</v>
      </c>
      <c r="H683" s="53">
        <f t="shared" si="130"/>
        <v>0.86744821780290993</v>
      </c>
      <c r="I683" s="53">
        <f t="shared" si="129"/>
        <v>3.7893795684849376E-4</v>
      </c>
      <c r="J683" s="60">
        <f t="shared" si="128"/>
        <v>46266.14</v>
      </c>
    </row>
    <row r="684" spans="1:10" x14ac:dyDescent="0.2">
      <c r="A684" s="57"/>
      <c r="B684" s="58"/>
      <c r="C684" s="59">
        <v>4110</v>
      </c>
      <c r="D684" s="61" t="s">
        <v>9</v>
      </c>
      <c r="E684" s="60">
        <v>225611</v>
      </c>
      <c r="F684" s="60">
        <v>205611</v>
      </c>
      <c r="G684" s="60">
        <v>96135.77</v>
      </c>
      <c r="H684" s="53">
        <f t="shared" si="130"/>
        <v>0.46756141451576039</v>
      </c>
      <c r="I684" s="53">
        <f t="shared" si="129"/>
        <v>3.3353578554546471E-4</v>
      </c>
      <c r="J684" s="60">
        <f t="shared" si="128"/>
        <v>-6669.7299999999959</v>
      </c>
    </row>
    <row r="685" spans="1:10" x14ac:dyDescent="0.2">
      <c r="A685" s="57"/>
      <c r="B685" s="58"/>
      <c r="C685" s="59">
        <v>4120</v>
      </c>
      <c r="D685" s="61" t="s">
        <v>10</v>
      </c>
      <c r="E685" s="60">
        <v>36010</v>
      </c>
      <c r="F685" s="60">
        <v>36010</v>
      </c>
      <c r="G685" s="60">
        <v>11255.66</v>
      </c>
      <c r="H685" s="53">
        <f t="shared" si="130"/>
        <v>0.31257039711191337</v>
      </c>
      <c r="I685" s="53">
        <f t="shared" si="129"/>
        <v>3.9050661371232215E-5</v>
      </c>
      <c r="J685" s="60">
        <f t="shared" si="128"/>
        <v>-6749.34</v>
      </c>
    </row>
    <row r="686" spans="1:10" ht="25.5" x14ac:dyDescent="0.2">
      <c r="A686" s="57"/>
      <c r="B686" s="58"/>
      <c r="C686" s="59">
        <v>4140</v>
      </c>
      <c r="D686" s="61" t="s">
        <v>11</v>
      </c>
      <c r="E686" s="60">
        <v>11043</v>
      </c>
      <c r="F686" s="60">
        <v>11043</v>
      </c>
      <c r="G686" s="60">
        <v>1822</v>
      </c>
      <c r="H686" s="53">
        <f t="shared" si="130"/>
        <v>0.1649913972652359</v>
      </c>
      <c r="I686" s="53">
        <f t="shared" si="129"/>
        <v>6.3212912453276927E-6</v>
      </c>
      <c r="J686" s="60">
        <f t="shared" si="128"/>
        <v>-3699.5</v>
      </c>
    </row>
    <row r="687" spans="1:10" x14ac:dyDescent="0.2">
      <c r="A687" s="57"/>
      <c r="B687" s="58"/>
      <c r="C687" s="59">
        <v>4170</v>
      </c>
      <c r="D687" s="61" t="s">
        <v>12</v>
      </c>
      <c r="E687" s="60">
        <v>30840</v>
      </c>
      <c r="F687" s="60">
        <v>29298</v>
      </c>
      <c r="G687" s="60">
        <v>13200</v>
      </c>
      <c r="H687" s="53">
        <f t="shared" si="130"/>
        <v>0.45054269916035222</v>
      </c>
      <c r="I687" s="53">
        <f t="shared" si="129"/>
        <v>4.5796401996885588E-5</v>
      </c>
      <c r="J687" s="60">
        <f t="shared" si="128"/>
        <v>-1449</v>
      </c>
    </row>
    <row r="688" spans="1:10" x14ac:dyDescent="0.2">
      <c r="A688" s="57"/>
      <c r="B688" s="58"/>
      <c r="C688" s="59">
        <v>4210</v>
      </c>
      <c r="D688" s="61" t="s">
        <v>13</v>
      </c>
      <c r="E688" s="60">
        <v>11720</v>
      </c>
      <c r="F688" s="60">
        <v>11720</v>
      </c>
      <c r="G688" s="60">
        <v>5437.62</v>
      </c>
      <c r="H688" s="53">
        <f t="shared" si="130"/>
        <v>0.46396075085324229</v>
      </c>
      <c r="I688" s="53">
        <f t="shared" si="129"/>
        <v>1.8865411471689772E-5</v>
      </c>
      <c r="J688" s="60">
        <f t="shared" si="128"/>
        <v>-422.38000000000011</v>
      </c>
    </row>
    <row r="689" spans="1:10" ht="25.5" x14ac:dyDescent="0.2">
      <c r="A689" s="57"/>
      <c r="B689" s="58"/>
      <c r="C689" s="59">
        <v>4240</v>
      </c>
      <c r="D689" s="61" t="s">
        <v>73</v>
      </c>
      <c r="E689" s="60">
        <v>1052</v>
      </c>
      <c r="F689" s="60">
        <v>1052</v>
      </c>
      <c r="G689" s="60">
        <v>188.63</v>
      </c>
      <c r="H689" s="53">
        <f t="shared" si="130"/>
        <v>0.1793060836501901</v>
      </c>
      <c r="I689" s="53">
        <f t="shared" si="129"/>
        <v>6.5443752338428243E-7</v>
      </c>
      <c r="J689" s="60">
        <f t="shared" si="128"/>
        <v>-337.37</v>
      </c>
    </row>
    <row r="690" spans="1:10" x14ac:dyDescent="0.2">
      <c r="A690" s="57"/>
      <c r="B690" s="58"/>
      <c r="C690" s="59">
        <v>4260</v>
      </c>
      <c r="D690" s="61" t="s">
        <v>14</v>
      </c>
      <c r="E690" s="60">
        <v>68793</v>
      </c>
      <c r="F690" s="60">
        <v>88793</v>
      </c>
      <c r="G690" s="60">
        <v>83887.05</v>
      </c>
      <c r="H690" s="53">
        <f t="shared" si="130"/>
        <v>0.94474845990111833</v>
      </c>
      <c r="I690" s="53">
        <f t="shared" si="129"/>
        <v>2.9103977758582135E-4</v>
      </c>
      <c r="J690" s="60">
        <f t="shared" si="128"/>
        <v>39490.550000000003</v>
      </c>
    </row>
    <row r="691" spans="1:10" x14ac:dyDescent="0.2">
      <c r="A691" s="57"/>
      <c r="B691" s="58"/>
      <c r="C691" s="59">
        <v>4270</v>
      </c>
      <c r="D691" s="61" t="s">
        <v>15</v>
      </c>
      <c r="E691" s="60">
        <v>1091</v>
      </c>
      <c r="F691" s="60">
        <v>1091</v>
      </c>
      <c r="G691" s="60">
        <v>883</v>
      </c>
      <c r="H691" s="53">
        <f t="shared" si="130"/>
        <v>0.80934922089825845</v>
      </c>
      <c r="I691" s="53">
        <f t="shared" si="129"/>
        <v>3.0635017396401498E-6</v>
      </c>
      <c r="J691" s="60">
        <f t="shared" si="128"/>
        <v>337.5</v>
      </c>
    </row>
    <row r="692" spans="1:10" x14ac:dyDescent="0.2">
      <c r="A692" s="57"/>
      <c r="B692" s="58"/>
      <c r="C692" s="59">
        <v>4280</v>
      </c>
      <c r="D692" s="61" t="s">
        <v>16</v>
      </c>
      <c r="E692" s="60">
        <v>1392</v>
      </c>
      <c r="F692" s="60">
        <v>1392</v>
      </c>
      <c r="G692" s="60">
        <v>721</v>
      </c>
      <c r="H692" s="53">
        <f t="shared" si="130"/>
        <v>0.51795977011494254</v>
      </c>
      <c r="I692" s="53">
        <f t="shared" si="129"/>
        <v>2.5014549878601903E-6</v>
      </c>
      <c r="J692" s="60">
        <f t="shared" si="128"/>
        <v>25</v>
      </c>
    </row>
    <row r="693" spans="1:10" x14ac:dyDescent="0.2">
      <c r="A693" s="57"/>
      <c r="B693" s="58"/>
      <c r="C693" s="59">
        <v>4300</v>
      </c>
      <c r="D693" s="61" t="s">
        <v>4</v>
      </c>
      <c r="E693" s="60">
        <v>15149</v>
      </c>
      <c r="F693" s="60">
        <v>15149</v>
      </c>
      <c r="G693" s="60">
        <v>11930.42</v>
      </c>
      <c r="H693" s="53">
        <f t="shared" si="130"/>
        <v>0.78753845138292955</v>
      </c>
      <c r="I693" s="53">
        <f t="shared" si="129"/>
        <v>4.1391690175127556E-5</v>
      </c>
      <c r="J693" s="60">
        <f t="shared" si="128"/>
        <v>4355.92</v>
      </c>
    </row>
    <row r="694" spans="1:10" x14ac:dyDescent="0.2">
      <c r="A694" s="57"/>
      <c r="B694" s="58"/>
      <c r="C694" s="59">
        <v>4350</v>
      </c>
      <c r="D694" s="61" t="s">
        <v>114</v>
      </c>
      <c r="E694" s="60">
        <v>1687</v>
      </c>
      <c r="F694" s="60">
        <v>1687</v>
      </c>
      <c r="G694" s="60">
        <v>622.86</v>
      </c>
      <c r="H694" s="53">
        <f t="shared" si="130"/>
        <v>0.3692116182572614</v>
      </c>
      <c r="I694" s="53">
        <f t="shared" si="129"/>
        <v>2.1609656778621335E-6</v>
      </c>
      <c r="J694" s="60">
        <f t="shared" si="128"/>
        <v>-220.64</v>
      </c>
    </row>
    <row r="695" spans="1:10" ht="38.25" x14ac:dyDescent="0.2">
      <c r="A695" s="57"/>
      <c r="B695" s="58"/>
      <c r="C695" s="59">
        <v>4370</v>
      </c>
      <c r="D695" s="61" t="s">
        <v>235</v>
      </c>
      <c r="E695" s="60">
        <v>3081</v>
      </c>
      <c r="F695" s="60">
        <v>3081</v>
      </c>
      <c r="G695" s="60">
        <v>934.9</v>
      </c>
      <c r="H695" s="53">
        <f t="shared" si="130"/>
        <v>0.30344044141512494</v>
      </c>
      <c r="I695" s="53">
        <f t="shared" si="129"/>
        <v>3.2435648656733591E-6</v>
      </c>
      <c r="J695" s="60">
        <f t="shared" si="128"/>
        <v>-605.6</v>
      </c>
    </row>
    <row r="696" spans="1:10" x14ac:dyDescent="0.2">
      <c r="A696" s="57"/>
      <c r="B696" s="58"/>
      <c r="C696" s="59">
        <v>4410</v>
      </c>
      <c r="D696" s="61" t="s">
        <v>21</v>
      </c>
      <c r="E696" s="60">
        <v>27068</v>
      </c>
      <c r="F696" s="60">
        <v>15120</v>
      </c>
      <c r="G696" s="60">
        <v>8411.27</v>
      </c>
      <c r="H696" s="53">
        <f t="shared" si="130"/>
        <v>0.55630092592592595</v>
      </c>
      <c r="I696" s="53">
        <f t="shared" si="129"/>
        <v>2.918226532002605E-5</v>
      </c>
      <c r="J696" s="60">
        <f t="shared" si="128"/>
        <v>851.27000000000044</v>
      </c>
    </row>
    <row r="697" spans="1:10" x14ac:dyDescent="0.2">
      <c r="A697" s="57"/>
      <c r="B697" s="58"/>
      <c r="C697" s="59">
        <v>4430</v>
      </c>
      <c r="D697" s="61" t="s">
        <v>23</v>
      </c>
      <c r="E697" s="60">
        <v>2629</v>
      </c>
      <c r="F697" s="60">
        <v>2629</v>
      </c>
      <c r="G697" s="60">
        <v>0</v>
      </c>
      <c r="H697" s="53">
        <f t="shared" si="130"/>
        <v>0</v>
      </c>
      <c r="I697" s="53">
        <f t="shared" si="129"/>
        <v>0</v>
      </c>
      <c r="J697" s="60">
        <f t="shared" si="128"/>
        <v>-1314.5</v>
      </c>
    </row>
    <row r="698" spans="1:10" ht="25.5" x14ac:dyDescent="0.2">
      <c r="A698" s="57"/>
      <c r="B698" s="58"/>
      <c r="C698" s="59">
        <v>4440</v>
      </c>
      <c r="D698" s="61" t="s">
        <v>24</v>
      </c>
      <c r="E698" s="60">
        <v>111508</v>
      </c>
      <c r="F698" s="60">
        <v>111508</v>
      </c>
      <c r="G698" s="60">
        <v>83631</v>
      </c>
      <c r="H698" s="53">
        <f t="shared" si="130"/>
        <v>0.75</v>
      </c>
      <c r="I698" s="53">
        <f t="shared" si="129"/>
        <v>2.9015143146981354E-4</v>
      </c>
      <c r="J698" s="60">
        <f t="shared" si="128"/>
        <v>27877</v>
      </c>
    </row>
    <row r="699" spans="1:10" ht="25.5" x14ac:dyDescent="0.2">
      <c r="A699" s="57"/>
      <c r="B699" s="58"/>
      <c r="C699" s="59">
        <v>4700</v>
      </c>
      <c r="D699" s="61" t="s">
        <v>28</v>
      </c>
      <c r="E699" s="60">
        <v>1392</v>
      </c>
      <c r="F699" s="60">
        <v>1392</v>
      </c>
      <c r="G699" s="60">
        <v>420</v>
      </c>
      <c r="H699" s="53">
        <f t="shared" si="130"/>
        <v>0.30172413793103448</v>
      </c>
      <c r="I699" s="53">
        <f t="shared" si="129"/>
        <v>1.4571582453554506E-6</v>
      </c>
      <c r="J699" s="60">
        <f t="shared" si="128"/>
        <v>-276</v>
      </c>
    </row>
    <row r="700" spans="1:10" s="14" customFormat="1" ht="29.25" customHeight="1" x14ac:dyDescent="0.2">
      <c r="A700" s="54"/>
      <c r="B700" s="39" t="s">
        <v>269</v>
      </c>
      <c r="C700" s="55"/>
      <c r="D700" s="63" t="s">
        <v>116</v>
      </c>
      <c r="E700" s="56">
        <v>4882123</v>
      </c>
      <c r="F700" s="42">
        <v>4792155</v>
      </c>
      <c r="G700" s="42">
        <v>2254680.88</v>
      </c>
      <c r="H700" s="44">
        <f t="shared" si="130"/>
        <v>0.47049414720517174</v>
      </c>
      <c r="I700" s="44">
        <f t="shared" ref="I700:I722" si="131">+G700/$G$8</f>
        <v>7.8224448450887694E-3</v>
      </c>
      <c r="J700" s="42">
        <f t="shared" si="128"/>
        <v>-141396.62000000011</v>
      </c>
    </row>
    <row r="701" spans="1:10" s="19" customFormat="1" x14ac:dyDescent="0.2">
      <c r="A701" s="45"/>
      <c r="B701" s="46"/>
      <c r="C701" s="47"/>
      <c r="D701" s="70" t="s">
        <v>3</v>
      </c>
      <c r="E701" s="48">
        <v>4582123</v>
      </c>
      <c r="F701" s="48">
        <v>4492155</v>
      </c>
      <c r="G701" s="48">
        <v>2254680.88</v>
      </c>
      <c r="H701" s="13">
        <f t="shared" ref="H701:H723" si="132">+G701/F701</f>
        <v>0.50191520105606324</v>
      </c>
      <c r="I701" s="13">
        <f t="shared" si="131"/>
        <v>7.8224448450887694E-3</v>
      </c>
      <c r="J701" s="48">
        <f t="shared" si="128"/>
        <v>8603.3799999998882</v>
      </c>
    </row>
    <row r="702" spans="1:10" x14ac:dyDescent="0.2">
      <c r="A702" s="57"/>
      <c r="B702" s="58"/>
      <c r="C702" s="59">
        <v>3020</v>
      </c>
      <c r="D702" s="61" t="s">
        <v>6</v>
      </c>
      <c r="E702" s="60">
        <v>9380</v>
      </c>
      <c r="F702" s="60">
        <v>9060</v>
      </c>
      <c r="G702" s="60">
        <v>407.67</v>
      </c>
      <c r="H702" s="53">
        <f t="shared" si="132"/>
        <v>4.4996688741721858E-2</v>
      </c>
      <c r="I702" s="53">
        <f t="shared" si="131"/>
        <v>1.4143802425810871E-6</v>
      </c>
      <c r="J702" s="60">
        <f t="shared" si="128"/>
        <v>-4122.33</v>
      </c>
    </row>
    <row r="703" spans="1:10" x14ac:dyDescent="0.2">
      <c r="A703" s="57"/>
      <c r="B703" s="58"/>
      <c r="C703" s="59">
        <v>4010</v>
      </c>
      <c r="D703" s="61" t="s">
        <v>7</v>
      </c>
      <c r="E703" s="60">
        <v>2951455</v>
      </c>
      <c r="F703" s="60">
        <v>2881776</v>
      </c>
      <c r="G703" s="60">
        <v>1317108.3500000001</v>
      </c>
      <c r="H703" s="53">
        <f t="shared" si="132"/>
        <v>0.45704744227171024</v>
      </c>
      <c r="I703" s="53">
        <f t="shared" si="131"/>
        <v>4.5696078386405067E-3</v>
      </c>
      <c r="J703" s="60">
        <f t="shared" si="128"/>
        <v>-123779.64999999991</v>
      </c>
    </row>
    <row r="704" spans="1:10" x14ac:dyDescent="0.2">
      <c r="A704" s="57"/>
      <c r="B704" s="58"/>
      <c r="C704" s="59">
        <v>4040</v>
      </c>
      <c r="D704" s="61" t="s">
        <v>8</v>
      </c>
      <c r="E704" s="60">
        <v>228291</v>
      </c>
      <c r="F704" s="60">
        <v>225443</v>
      </c>
      <c r="G704" s="60">
        <v>219238.42</v>
      </c>
      <c r="H704" s="53">
        <f t="shared" si="132"/>
        <v>0.97247827610526838</v>
      </c>
      <c r="I704" s="53">
        <f t="shared" si="131"/>
        <v>7.6063112238500318E-4</v>
      </c>
      <c r="J704" s="60">
        <f t="shared" si="128"/>
        <v>106516.92000000001</v>
      </c>
    </row>
    <row r="705" spans="1:10" x14ac:dyDescent="0.2">
      <c r="A705" s="57"/>
      <c r="B705" s="58"/>
      <c r="C705" s="59">
        <v>4110</v>
      </c>
      <c r="D705" s="61" t="s">
        <v>9</v>
      </c>
      <c r="E705" s="60">
        <v>489932</v>
      </c>
      <c r="F705" s="60">
        <v>489932</v>
      </c>
      <c r="G705" s="60">
        <v>237437.39</v>
      </c>
      <c r="H705" s="53">
        <f t="shared" si="132"/>
        <v>0.48463335728223511</v>
      </c>
      <c r="I705" s="53">
        <f t="shared" si="131"/>
        <v>8.237710728432805E-4</v>
      </c>
      <c r="J705" s="60">
        <f t="shared" si="128"/>
        <v>-7528.609999999986</v>
      </c>
    </row>
    <row r="706" spans="1:10" x14ac:dyDescent="0.2">
      <c r="A706" s="57"/>
      <c r="B706" s="58"/>
      <c r="C706" s="59">
        <v>4120</v>
      </c>
      <c r="D706" s="61" t="s">
        <v>10</v>
      </c>
      <c r="E706" s="60">
        <v>78198</v>
      </c>
      <c r="F706" s="60">
        <v>78198</v>
      </c>
      <c r="G706" s="60">
        <v>24865.15</v>
      </c>
      <c r="H706" s="53">
        <f t="shared" si="132"/>
        <v>0.31797680247576665</v>
      </c>
      <c r="I706" s="53">
        <f t="shared" si="131"/>
        <v>8.6267757963095438E-5</v>
      </c>
      <c r="J706" s="60">
        <f t="shared" si="128"/>
        <v>-14233.849999999999</v>
      </c>
    </row>
    <row r="707" spans="1:10" x14ac:dyDescent="0.2">
      <c r="A707" s="57"/>
      <c r="B707" s="58"/>
      <c r="C707" s="59">
        <v>4170</v>
      </c>
      <c r="D707" s="61" t="s">
        <v>12</v>
      </c>
      <c r="E707" s="60">
        <v>122877</v>
      </c>
      <c r="F707" s="60">
        <v>122877</v>
      </c>
      <c r="G707" s="60">
        <v>80559</v>
      </c>
      <c r="H707" s="53">
        <f t="shared" si="132"/>
        <v>0.65560682633853362</v>
      </c>
      <c r="I707" s="53">
        <f t="shared" si="131"/>
        <v>2.7949335973235655E-4</v>
      </c>
      <c r="J707" s="60">
        <f t="shared" si="128"/>
        <v>19120.5</v>
      </c>
    </row>
    <row r="708" spans="1:10" x14ac:dyDescent="0.2">
      <c r="A708" s="57"/>
      <c r="B708" s="58"/>
      <c r="C708" s="59">
        <v>4210</v>
      </c>
      <c r="D708" s="61" t="s">
        <v>13</v>
      </c>
      <c r="E708" s="60">
        <v>95954</v>
      </c>
      <c r="F708" s="60">
        <v>80780</v>
      </c>
      <c r="G708" s="60">
        <v>34986.29</v>
      </c>
      <c r="H708" s="53">
        <f t="shared" si="132"/>
        <v>0.43310584303045307</v>
      </c>
      <c r="I708" s="53">
        <f t="shared" si="131"/>
        <v>1.2138228797118321E-4</v>
      </c>
      <c r="J708" s="60">
        <f t="shared" si="128"/>
        <v>-5403.7099999999991</v>
      </c>
    </row>
    <row r="709" spans="1:10" ht="25.5" x14ac:dyDescent="0.2">
      <c r="A709" s="57"/>
      <c r="B709" s="58"/>
      <c r="C709" s="59">
        <v>4240</v>
      </c>
      <c r="D709" s="61" t="s">
        <v>73</v>
      </c>
      <c r="E709" s="60">
        <v>7830</v>
      </c>
      <c r="F709" s="60">
        <v>7438</v>
      </c>
      <c r="G709" s="60">
        <v>0</v>
      </c>
      <c r="H709" s="53">
        <f t="shared" si="132"/>
        <v>0</v>
      </c>
      <c r="I709" s="53">
        <f t="shared" si="131"/>
        <v>0</v>
      </c>
      <c r="J709" s="60">
        <f t="shared" si="128"/>
        <v>-3719</v>
      </c>
    </row>
    <row r="710" spans="1:10" x14ac:dyDescent="0.2">
      <c r="A710" s="57"/>
      <c r="B710" s="58"/>
      <c r="C710" s="59">
        <v>4260</v>
      </c>
      <c r="D710" s="61" t="s">
        <v>14</v>
      </c>
      <c r="E710" s="60">
        <v>171747</v>
      </c>
      <c r="F710" s="60">
        <v>171747</v>
      </c>
      <c r="G710" s="60">
        <v>108590.16</v>
      </c>
      <c r="H710" s="53">
        <f t="shared" si="132"/>
        <v>0.63226816188929069</v>
      </c>
      <c r="I710" s="53">
        <f t="shared" si="131"/>
        <v>3.7674535002016107E-4</v>
      </c>
      <c r="J710" s="60">
        <f t="shared" si="128"/>
        <v>22716.660000000003</v>
      </c>
    </row>
    <row r="711" spans="1:10" x14ac:dyDescent="0.2">
      <c r="A711" s="57"/>
      <c r="B711" s="58"/>
      <c r="C711" s="59">
        <v>4270</v>
      </c>
      <c r="D711" s="61" t="s">
        <v>15</v>
      </c>
      <c r="E711" s="60">
        <v>26616</v>
      </c>
      <c r="F711" s="60">
        <v>26416</v>
      </c>
      <c r="G711" s="60">
        <v>4400.95</v>
      </c>
      <c r="H711" s="53">
        <f t="shared" si="132"/>
        <v>0.16660168079951543</v>
      </c>
      <c r="I711" s="53">
        <f t="shared" si="131"/>
        <v>1.5268763285469213E-5</v>
      </c>
      <c r="J711" s="60">
        <f t="shared" si="128"/>
        <v>-8807.0499999999993</v>
      </c>
    </row>
    <row r="712" spans="1:10" x14ac:dyDescent="0.2">
      <c r="A712" s="57"/>
      <c r="B712" s="58"/>
      <c r="C712" s="59">
        <v>4280</v>
      </c>
      <c r="D712" s="61" t="s">
        <v>16</v>
      </c>
      <c r="E712" s="60">
        <v>4775</v>
      </c>
      <c r="F712" s="60">
        <v>4606</v>
      </c>
      <c r="G712" s="60">
        <v>647</v>
      </c>
      <c r="H712" s="53">
        <f t="shared" si="132"/>
        <v>0.14046895353886235</v>
      </c>
      <c r="I712" s="53">
        <f t="shared" si="131"/>
        <v>2.2447175827261346E-6</v>
      </c>
      <c r="J712" s="60">
        <f t="shared" si="128"/>
        <v>-1656</v>
      </c>
    </row>
    <row r="713" spans="1:10" x14ac:dyDescent="0.2">
      <c r="A713" s="57"/>
      <c r="B713" s="58"/>
      <c r="C713" s="59">
        <v>4300</v>
      </c>
      <c r="D713" s="61" t="s">
        <v>4</v>
      </c>
      <c r="E713" s="60">
        <v>133116</v>
      </c>
      <c r="F713" s="60">
        <v>115205</v>
      </c>
      <c r="G713" s="60">
        <v>68149.75</v>
      </c>
      <c r="H713" s="53">
        <f t="shared" si="132"/>
        <v>0.59155201597152907</v>
      </c>
      <c r="I713" s="53">
        <f t="shared" si="131"/>
        <v>2.3644040507479194E-4</v>
      </c>
      <c r="J713" s="60">
        <f t="shared" si="128"/>
        <v>10547.25</v>
      </c>
    </row>
    <row r="714" spans="1:10" x14ac:dyDescent="0.2">
      <c r="A714" s="57"/>
      <c r="B714" s="58"/>
      <c r="C714" s="59">
        <v>4350</v>
      </c>
      <c r="D714" s="61" t="s">
        <v>114</v>
      </c>
      <c r="E714" s="60">
        <v>10551</v>
      </c>
      <c r="F714" s="60">
        <v>10395</v>
      </c>
      <c r="G714" s="60">
        <v>3830.22</v>
      </c>
      <c r="H714" s="53">
        <f t="shared" si="132"/>
        <v>0.36846753246753244</v>
      </c>
      <c r="I714" s="53">
        <f t="shared" si="131"/>
        <v>1.3288658701250842E-5</v>
      </c>
      <c r="J714" s="60">
        <f t="shared" si="128"/>
        <v>-1367.2800000000002</v>
      </c>
    </row>
    <row r="715" spans="1:10" ht="38.25" x14ac:dyDescent="0.2">
      <c r="A715" s="57"/>
      <c r="B715" s="58"/>
      <c r="C715" s="59">
        <v>4370</v>
      </c>
      <c r="D715" s="61" t="s">
        <v>235</v>
      </c>
      <c r="E715" s="60">
        <v>19677</v>
      </c>
      <c r="F715" s="60">
        <v>19053</v>
      </c>
      <c r="G715" s="60">
        <v>6645.53</v>
      </c>
      <c r="H715" s="53">
        <f t="shared" si="132"/>
        <v>0.34879179131895238</v>
      </c>
      <c r="I715" s="53">
        <f t="shared" si="131"/>
        <v>2.3056163891088113E-5</v>
      </c>
      <c r="J715" s="60">
        <f t="shared" si="128"/>
        <v>-2880.9700000000003</v>
      </c>
    </row>
    <row r="716" spans="1:10" x14ac:dyDescent="0.2">
      <c r="A716" s="57"/>
      <c r="B716" s="58"/>
      <c r="C716" s="59">
        <v>4410</v>
      </c>
      <c r="D716" s="61" t="s">
        <v>21</v>
      </c>
      <c r="E716" s="60">
        <v>15473</v>
      </c>
      <c r="F716" s="60">
        <v>14232</v>
      </c>
      <c r="G716" s="60">
        <v>7154.31</v>
      </c>
      <c r="H716" s="53">
        <f t="shared" si="132"/>
        <v>0.50269182124789213</v>
      </c>
      <c r="I716" s="53">
        <f t="shared" si="131"/>
        <v>2.4821337634116559E-5</v>
      </c>
      <c r="J716" s="60">
        <f t="shared" si="128"/>
        <v>38.3100000000004</v>
      </c>
    </row>
    <row r="717" spans="1:10" x14ac:dyDescent="0.2">
      <c r="A717" s="57"/>
      <c r="B717" s="58"/>
      <c r="C717" s="59">
        <v>4430</v>
      </c>
      <c r="D717" s="61" t="s">
        <v>23</v>
      </c>
      <c r="E717" s="60">
        <v>3616</v>
      </c>
      <c r="F717" s="60">
        <v>3435</v>
      </c>
      <c r="G717" s="60">
        <v>110</v>
      </c>
      <c r="H717" s="53">
        <f t="shared" si="132"/>
        <v>3.2023289665211063E-2</v>
      </c>
      <c r="I717" s="53">
        <f t="shared" si="131"/>
        <v>3.816366833073799E-7</v>
      </c>
      <c r="J717" s="60">
        <f t="shared" si="128"/>
        <v>-1607.5</v>
      </c>
    </row>
    <row r="718" spans="1:10" ht="25.5" x14ac:dyDescent="0.2">
      <c r="A718" s="57"/>
      <c r="B718" s="58"/>
      <c r="C718" s="59">
        <v>4440</v>
      </c>
      <c r="D718" s="61" t="s">
        <v>24</v>
      </c>
      <c r="E718" s="60">
        <v>150526</v>
      </c>
      <c r="F718" s="60">
        <v>173353</v>
      </c>
      <c r="G718" s="60">
        <v>130014.75</v>
      </c>
      <c r="H718" s="53">
        <f t="shared" si="132"/>
        <v>0.75</v>
      </c>
      <c r="I718" s="53">
        <f t="shared" si="131"/>
        <v>4.5107634519125613E-4</v>
      </c>
      <c r="J718" s="60">
        <f t="shared" si="128"/>
        <v>43338.25</v>
      </c>
    </row>
    <row r="719" spans="1:10" ht="25.5" x14ac:dyDescent="0.2">
      <c r="A719" s="57"/>
      <c r="B719" s="58"/>
      <c r="C719" s="59">
        <v>4610</v>
      </c>
      <c r="D719" s="61" t="s">
        <v>27</v>
      </c>
      <c r="E719" s="60">
        <v>0</v>
      </c>
      <c r="F719" s="60">
        <v>1100</v>
      </c>
      <c r="G719" s="60">
        <v>1088</v>
      </c>
      <c r="H719" s="53">
        <f t="shared" si="132"/>
        <v>0.98909090909090913</v>
      </c>
      <c r="I719" s="53">
        <f t="shared" si="131"/>
        <v>3.7747337403493579E-6</v>
      </c>
      <c r="J719" s="60">
        <f t="shared" si="128"/>
        <v>538</v>
      </c>
    </row>
    <row r="720" spans="1:10" ht="25.5" x14ac:dyDescent="0.2">
      <c r="A720" s="57"/>
      <c r="B720" s="58"/>
      <c r="C720" s="59">
        <v>4700</v>
      </c>
      <c r="D720" s="61" t="s">
        <v>28</v>
      </c>
      <c r="E720" s="60">
        <v>62109</v>
      </c>
      <c r="F720" s="60">
        <v>57109</v>
      </c>
      <c r="G720" s="60">
        <v>9447.94</v>
      </c>
      <c r="H720" s="53">
        <f t="shared" si="132"/>
        <v>0.1654369714055578</v>
      </c>
      <c r="I720" s="53">
        <f t="shared" si="131"/>
        <v>3.277891350624661E-5</v>
      </c>
      <c r="J720" s="60">
        <f t="shared" si="128"/>
        <v>-19106.559999999998</v>
      </c>
    </row>
    <row r="721" spans="1:10" ht="14.25" x14ac:dyDescent="0.2">
      <c r="A721" s="57"/>
      <c r="B721" s="58"/>
      <c r="C721" s="59"/>
      <c r="D721" s="71" t="s">
        <v>29</v>
      </c>
      <c r="E721" s="60">
        <v>300000</v>
      </c>
      <c r="F721" s="60">
        <v>300000</v>
      </c>
      <c r="G721" s="60">
        <v>0</v>
      </c>
      <c r="H721" s="53">
        <f t="shared" si="132"/>
        <v>0</v>
      </c>
      <c r="I721" s="53">
        <f t="shared" si="131"/>
        <v>0</v>
      </c>
      <c r="J721" s="60">
        <f t="shared" si="128"/>
        <v>-150000</v>
      </c>
    </row>
    <row r="722" spans="1:10" x14ac:dyDescent="0.2">
      <c r="A722" s="57"/>
      <c r="B722" s="58"/>
      <c r="C722" s="59">
        <v>6050</v>
      </c>
      <c r="D722" s="61" t="s">
        <v>33</v>
      </c>
      <c r="E722" s="60">
        <v>300000</v>
      </c>
      <c r="F722" s="60">
        <v>300000</v>
      </c>
      <c r="G722" s="60">
        <v>0</v>
      </c>
      <c r="H722" s="53">
        <f t="shared" si="132"/>
        <v>0</v>
      </c>
      <c r="I722" s="53">
        <f t="shared" si="131"/>
        <v>0</v>
      </c>
      <c r="J722" s="60">
        <f t="shared" si="128"/>
        <v>-150000</v>
      </c>
    </row>
    <row r="723" spans="1:10" s="14" customFormat="1" ht="21.75" customHeight="1" x14ac:dyDescent="0.2">
      <c r="A723" s="54"/>
      <c r="B723" s="39" t="s">
        <v>270</v>
      </c>
      <c r="C723" s="55"/>
      <c r="D723" s="63" t="s">
        <v>117</v>
      </c>
      <c r="E723" s="56">
        <v>4018239</v>
      </c>
      <c r="F723" s="42">
        <v>3810758</v>
      </c>
      <c r="G723" s="42">
        <v>1983209.45</v>
      </c>
      <c r="H723" s="44">
        <f t="shared" si="132"/>
        <v>0.52042387629967579</v>
      </c>
      <c r="I723" s="44">
        <f t="shared" ref="I723:I743" si="133">+G723/$G$8</f>
        <v>6.8805952436532102E-3</v>
      </c>
      <c r="J723" s="42">
        <f t="shared" si="128"/>
        <v>77830.449999999953</v>
      </c>
    </row>
    <row r="724" spans="1:10" s="19" customFormat="1" x14ac:dyDescent="0.2">
      <c r="A724" s="45"/>
      <c r="B724" s="46"/>
      <c r="C724" s="47"/>
      <c r="D724" s="70" t="s">
        <v>3</v>
      </c>
      <c r="E724" s="48">
        <v>4018239</v>
      </c>
      <c r="F724" s="48">
        <v>3803958</v>
      </c>
      <c r="G724" s="48">
        <v>1983209.45</v>
      </c>
      <c r="H724" s="13">
        <f t="shared" ref="H724:H744" si="134">+G724/F724</f>
        <v>0.52135419213356193</v>
      </c>
      <c r="I724" s="13">
        <f t="shared" si="133"/>
        <v>6.8805952436532102E-3</v>
      </c>
      <c r="J724" s="48">
        <f t="shared" si="128"/>
        <v>81230.449999999953</v>
      </c>
    </row>
    <row r="725" spans="1:10" x14ac:dyDescent="0.2">
      <c r="A725" s="57"/>
      <c r="B725" s="58"/>
      <c r="C725" s="59">
        <v>3020</v>
      </c>
      <c r="D725" s="61" t="s">
        <v>6</v>
      </c>
      <c r="E725" s="60">
        <v>4666</v>
      </c>
      <c r="F725" s="60">
        <v>4533</v>
      </c>
      <c r="G725" s="60">
        <v>1430</v>
      </c>
      <c r="H725" s="53">
        <f t="shared" si="134"/>
        <v>0.3154643723803221</v>
      </c>
      <c r="I725" s="53">
        <f t="shared" si="133"/>
        <v>4.9612768829959388E-6</v>
      </c>
      <c r="J725" s="60">
        <f t="shared" si="128"/>
        <v>-836.5</v>
      </c>
    </row>
    <row r="726" spans="1:10" x14ac:dyDescent="0.2">
      <c r="A726" s="57"/>
      <c r="B726" s="58"/>
      <c r="C726" s="59">
        <v>4010</v>
      </c>
      <c r="D726" s="61" t="s">
        <v>7</v>
      </c>
      <c r="E726" s="60">
        <v>2431083</v>
      </c>
      <c r="F726" s="60">
        <v>2305591</v>
      </c>
      <c r="G726" s="60">
        <v>1159833.29</v>
      </c>
      <c r="H726" s="53">
        <f t="shared" si="134"/>
        <v>0.50305248849427331</v>
      </c>
      <c r="I726" s="53">
        <f t="shared" si="133"/>
        <v>4.0239539089553323E-3</v>
      </c>
      <c r="J726" s="60">
        <f t="shared" si="128"/>
        <v>7037.7900000000373</v>
      </c>
    </row>
    <row r="727" spans="1:10" x14ac:dyDescent="0.2">
      <c r="A727" s="57"/>
      <c r="B727" s="58"/>
      <c r="C727" s="59">
        <v>4040</v>
      </c>
      <c r="D727" s="61" t="s">
        <v>8</v>
      </c>
      <c r="E727" s="60">
        <v>180188</v>
      </c>
      <c r="F727" s="60">
        <v>176542</v>
      </c>
      <c r="G727" s="60">
        <v>173428.95</v>
      </c>
      <c r="H727" s="53">
        <f t="shared" si="134"/>
        <v>0.98236651901530525</v>
      </c>
      <c r="I727" s="53">
        <f t="shared" si="133"/>
        <v>6.0169862970437665E-4</v>
      </c>
      <c r="J727" s="60">
        <f t="shared" si="128"/>
        <v>85157.950000000012</v>
      </c>
    </row>
    <row r="728" spans="1:10" x14ac:dyDescent="0.2">
      <c r="A728" s="57"/>
      <c r="B728" s="58"/>
      <c r="C728" s="59">
        <v>4110</v>
      </c>
      <c r="D728" s="61" t="s">
        <v>9</v>
      </c>
      <c r="E728" s="60">
        <v>403120</v>
      </c>
      <c r="F728" s="60">
        <v>403120</v>
      </c>
      <c r="G728" s="60">
        <v>186564.37</v>
      </c>
      <c r="H728" s="53">
        <f t="shared" si="134"/>
        <v>0.46280107660250047</v>
      </c>
      <c r="I728" s="53">
        <f t="shared" si="133"/>
        <v>6.4727097627391677E-4</v>
      </c>
      <c r="J728" s="60">
        <f t="shared" si="128"/>
        <v>-14995.630000000005</v>
      </c>
    </row>
    <row r="729" spans="1:10" x14ac:dyDescent="0.2">
      <c r="A729" s="57"/>
      <c r="B729" s="58"/>
      <c r="C729" s="59">
        <v>4120</v>
      </c>
      <c r="D729" s="61" t="s">
        <v>10</v>
      </c>
      <c r="E729" s="60">
        <v>64182</v>
      </c>
      <c r="F729" s="60">
        <v>64182</v>
      </c>
      <c r="G729" s="60">
        <v>20649.39</v>
      </c>
      <c r="H729" s="53">
        <f t="shared" si="134"/>
        <v>0.32173179396092361</v>
      </c>
      <c r="I729" s="53">
        <f t="shared" si="133"/>
        <v>7.1641497381096163E-5</v>
      </c>
      <c r="J729" s="60">
        <f t="shared" ref="J729:J792" si="135">+G729-F729*50%</f>
        <v>-11441.61</v>
      </c>
    </row>
    <row r="730" spans="1:10" x14ac:dyDescent="0.2">
      <c r="A730" s="57"/>
      <c r="B730" s="58"/>
      <c r="C730" s="59">
        <v>4170</v>
      </c>
      <c r="D730" s="61" t="s">
        <v>12</v>
      </c>
      <c r="E730" s="60">
        <v>8400</v>
      </c>
      <c r="F730" s="60">
        <v>11400</v>
      </c>
      <c r="G730" s="60">
        <v>8400</v>
      </c>
      <c r="H730" s="53">
        <f t="shared" si="134"/>
        <v>0.73684210526315785</v>
      </c>
      <c r="I730" s="53">
        <f t="shared" si="133"/>
        <v>2.914316490710901E-5</v>
      </c>
      <c r="J730" s="60">
        <f t="shared" si="135"/>
        <v>2700</v>
      </c>
    </row>
    <row r="731" spans="1:10" x14ac:dyDescent="0.2">
      <c r="A731" s="57"/>
      <c r="B731" s="58"/>
      <c r="C731" s="59">
        <v>4210</v>
      </c>
      <c r="D731" s="61" t="s">
        <v>13</v>
      </c>
      <c r="E731" s="60">
        <v>73610</v>
      </c>
      <c r="F731" s="60">
        <v>65573</v>
      </c>
      <c r="G731" s="60">
        <v>30205.99</v>
      </c>
      <c r="H731" s="53">
        <f t="shared" si="134"/>
        <v>0.46064676009943117</v>
      </c>
      <c r="I731" s="53">
        <f t="shared" si="133"/>
        <v>1.0479739854196259E-4</v>
      </c>
      <c r="J731" s="60">
        <f t="shared" si="135"/>
        <v>-2580.5099999999984</v>
      </c>
    </row>
    <row r="732" spans="1:10" ht="25.5" x14ac:dyDescent="0.2">
      <c r="A732" s="57"/>
      <c r="B732" s="58"/>
      <c r="C732" s="59">
        <v>4240</v>
      </c>
      <c r="D732" s="61" t="s">
        <v>73</v>
      </c>
      <c r="E732" s="60">
        <v>244200</v>
      </c>
      <c r="F732" s="60">
        <v>153387</v>
      </c>
      <c r="G732" s="60">
        <v>39363.040000000001</v>
      </c>
      <c r="H732" s="53">
        <f t="shared" si="134"/>
        <v>0.25662565928012154</v>
      </c>
      <c r="I732" s="53">
        <f t="shared" si="133"/>
        <v>1.365670911863248E-4</v>
      </c>
      <c r="J732" s="60">
        <f t="shared" si="135"/>
        <v>-37330.46</v>
      </c>
    </row>
    <row r="733" spans="1:10" x14ac:dyDescent="0.2">
      <c r="A733" s="57"/>
      <c r="B733" s="58"/>
      <c r="C733" s="59">
        <v>4260</v>
      </c>
      <c r="D733" s="61" t="s">
        <v>14</v>
      </c>
      <c r="E733" s="60">
        <v>209079</v>
      </c>
      <c r="F733" s="60">
        <v>209079</v>
      </c>
      <c r="G733" s="60">
        <v>117744.51</v>
      </c>
      <c r="H733" s="53">
        <f t="shared" si="134"/>
        <v>0.56315799291177016</v>
      </c>
      <c r="I733" s="53">
        <f t="shared" si="133"/>
        <v>4.0850567521866026E-4</v>
      </c>
      <c r="J733" s="60">
        <f t="shared" si="135"/>
        <v>13205.009999999995</v>
      </c>
    </row>
    <row r="734" spans="1:10" x14ac:dyDescent="0.2">
      <c r="A734" s="57"/>
      <c r="B734" s="58"/>
      <c r="C734" s="59">
        <v>4270</v>
      </c>
      <c r="D734" s="61" t="s">
        <v>15</v>
      </c>
      <c r="E734" s="60">
        <v>12000</v>
      </c>
      <c r="F734" s="60">
        <v>11900</v>
      </c>
      <c r="G734" s="60">
        <v>2099.16</v>
      </c>
      <c r="H734" s="53">
        <f t="shared" si="134"/>
        <v>0.1764</v>
      </c>
      <c r="I734" s="53">
        <f t="shared" si="133"/>
        <v>7.2828769102865416E-6</v>
      </c>
      <c r="J734" s="60">
        <f t="shared" si="135"/>
        <v>-3850.84</v>
      </c>
    </row>
    <row r="735" spans="1:10" x14ac:dyDescent="0.2">
      <c r="A735" s="57"/>
      <c r="B735" s="58"/>
      <c r="C735" s="59">
        <v>4280</v>
      </c>
      <c r="D735" s="61" t="s">
        <v>16</v>
      </c>
      <c r="E735" s="60">
        <v>2508</v>
      </c>
      <c r="F735" s="60">
        <v>2453</v>
      </c>
      <c r="G735" s="60">
        <v>984.5</v>
      </c>
      <c r="H735" s="53">
        <f t="shared" si="134"/>
        <v>0.40134529147982062</v>
      </c>
      <c r="I735" s="53">
        <f t="shared" si="133"/>
        <v>3.4156483156010503E-6</v>
      </c>
      <c r="J735" s="60">
        <f t="shared" si="135"/>
        <v>-242</v>
      </c>
    </row>
    <row r="736" spans="1:10" x14ac:dyDescent="0.2">
      <c r="A736" s="57"/>
      <c r="B736" s="58"/>
      <c r="C736" s="59">
        <v>4300</v>
      </c>
      <c r="D736" s="61" t="s">
        <v>4</v>
      </c>
      <c r="E736" s="60">
        <v>88043</v>
      </c>
      <c r="F736" s="60">
        <v>80641</v>
      </c>
      <c r="G736" s="60">
        <v>35420.19</v>
      </c>
      <c r="H736" s="53">
        <f t="shared" si="134"/>
        <v>0.43923302042385393</v>
      </c>
      <c r="I736" s="53">
        <f t="shared" si="133"/>
        <v>1.2288767121561113E-4</v>
      </c>
      <c r="J736" s="60">
        <f t="shared" si="135"/>
        <v>-4900.3099999999977</v>
      </c>
    </row>
    <row r="737" spans="1:10" x14ac:dyDescent="0.2">
      <c r="A737" s="57"/>
      <c r="B737" s="58"/>
      <c r="C737" s="59">
        <v>4350</v>
      </c>
      <c r="D737" s="61" t="s">
        <v>114</v>
      </c>
      <c r="E737" s="60">
        <v>18000</v>
      </c>
      <c r="F737" s="60">
        <v>17562</v>
      </c>
      <c r="G737" s="60">
        <v>5701.81</v>
      </c>
      <c r="H737" s="53">
        <f t="shared" si="134"/>
        <v>0.32466746384238698</v>
      </c>
      <c r="I737" s="53">
        <f t="shared" si="133"/>
        <v>1.978199870226229E-5</v>
      </c>
      <c r="J737" s="60">
        <f t="shared" si="135"/>
        <v>-3079.1899999999996</v>
      </c>
    </row>
    <row r="738" spans="1:10" ht="38.25" x14ac:dyDescent="0.2">
      <c r="A738" s="57"/>
      <c r="B738" s="58"/>
      <c r="C738" s="59">
        <v>4370</v>
      </c>
      <c r="D738" s="61" t="s">
        <v>235</v>
      </c>
      <c r="E738" s="60">
        <v>17030</v>
      </c>
      <c r="F738" s="60">
        <v>16105</v>
      </c>
      <c r="G738" s="60">
        <v>5628.05</v>
      </c>
      <c r="H738" s="53">
        <f t="shared" si="134"/>
        <v>0.34945979509469111</v>
      </c>
      <c r="I738" s="53">
        <f t="shared" si="133"/>
        <v>1.9526093958982724E-5</v>
      </c>
      <c r="J738" s="60">
        <f t="shared" si="135"/>
        <v>-2424.4499999999998</v>
      </c>
    </row>
    <row r="739" spans="1:10" ht="25.5" x14ac:dyDescent="0.2">
      <c r="A739" s="57"/>
      <c r="B739" s="58"/>
      <c r="C739" s="59">
        <v>4400</v>
      </c>
      <c r="D739" s="61" t="s">
        <v>207</v>
      </c>
      <c r="E739" s="60">
        <v>56147</v>
      </c>
      <c r="F739" s="60">
        <v>56147</v>
      </c>
      <c r="G739" s="60">
        <v>28263.16</v>
      </c>
      <c r="H739" s="53">
        <f t="shared" si="134"/>
        <v>0.50337791867775661</v>
      </c>
      <c r="I739" s="53">
        <f t="shared" si="133"/>
        <v>9.8056896747143702E-5</v>
      </c>
      <c r="J739" s="60">
        <f t="shared" si="135"/>
        <v>189.65999999999985</v>
      </c>
    </row>
    <row r="740" spans="1:10" x14ac:dyDescent="0.2">
      <c r="A740" s="57"/>
      <c r="B740" s="58"/>
      <c r="C740" s="59">
        <v>4410</v>
      </c>
      <c r="D740" s="61" t="s">
        <v>21</v>
      </c>
      <c r="E740" s="60">
        <v>4556</v>
      </c>
      <c r="F740" s="60">
        <v>4431</v>
      </c>
      <c r="G740" s="60">
        <v>1509.04</v>
      </c>
      <c r="H740" s="53">
        <f t="shared" si="134"/>
        <v>0.34056420672534415</v>
      </c>
      <c r="I740" s="53">
        <f t="shared" si="133"/>
        <v>5.2355001870742594E-6</v>
      </c>
      <c r="J740" s="60">
        <f t="shared" si="135"/>
        <v>-706.46</v>
      </c>
    </row>
    <row r="741" spans="1:10" ht="25.5" x14ac:dyDescent="0.2">
      <c r="A741" s="57"/>
      <c r="B741" s="58"/>
      <c r="C741" s="59">
        <v>4440</v>
      </c>
      <c r="D741" s="61" t="s">
        <v>24</v>
      </c>
      <c r="E741" s="60">
        <v>201427</v>
      </c>
      <c r="F741" s="60">
        <v>221312</v>
      </c>
      <c r="G741" s="60">
        <v>165984</v>
      </c>
      <c r="H741" s="53">
        <f t="shared" si="134"/>
        <v>0.75</v>
      </c>
      <c r="I741" s="53">
        <f t="shared" si="133"/>
        <v>5.7586893856447407E-4</v>
      </c>
      <c r="J741" s="60">
        <f t="shared" si="135"/>
        <v>55328</v>
      </c>
    </row>
    <row r="742" spans="1:10" s="19" customFormat="1" x14ac:dyDescent="0.2">
      <c r="A742" s="45"/>
      <c r="B742" s="46"/>
      <c r="C742" s="47"/>
      <c r="D742" s="70" t="s">
        <v>29</v>
      </c>
      <c r="E742" s="48">
        <v>0</v>
      </c>
      <c r="F742" s="48">
        <v>6800</v>
      </c>
      <c r="G742" s="48">
        <v>0</v>
      </c>
      <c r="H742" s="13">
        <f t="shared" si="134"/>
        <v>0</v>
      </c>
      <c r="I742" s="13">
        <f t="shared" si="133"/>
        <v>0</v>
      </c>
      <c r="J742" s="48">
        <f t="shared" si="135"/>
        <v>-3400</v>
      </c>
    </row>
    <row r="743" spans="1:10" ht="25.5" x14ac:dyDescent="0.2">
      <c r="A743" s="57"/>
      <c r="B743" s="58"/>
      <c r="C743" s="59">
        <v>6060</v>
      </c>
      <c r="D743" s="61" t="s">
        <v>30</v>
      </c>
      <c r="E743" s="60">
        <v>0</v>
      </c>
      <c r="F743" s="60">
        <v>6800</v>
      </c>
      <c r="G743" s="60">
        <v>0</v>
      </c>
      <c r="H743" s="53">
        <f t="shared" si="134"/>
        <v>0</v>
      </c>
      <c r="I743" s="53">
        <f t="shared" si="133"/>
        <v>0</v>
      </c>
      <c r="J743" s="60">
        <f t="shared" si="135"/>
        <v>-3400</v>
      </c>
    </row>
    <row r="744" spans="1:10" s="14" customFormat="1" ht="18.75" customHeight="1" x14ac:dyDescent="0.2">
      <c r="A744" s="54"/>
      <c r="B744" s="39" t="s">
        <v>272</v>
      </c>
      <c r="C744" s="55"/>
      <c r="D744" s="63" t="s">
        <v>38</v>
      </c>
      <c r="E744" s="56">
        <v>686890</v>
      </c>
      <c r="F744" s="42">
        <v>674082</v>
      </c>
      <c r="G744" s="42">
        <v>285649.59999999998</v>
      </c>
      <c r="H744" s="44">
        <f t="shared" si="134"/>
        <v>0.42376090742669287</v>
      </c>
      <c r="I744" s="44">
        <f t="shared" ref="I744:I767" si="136">+G744/$G$8</f>
        <v>9.9103969029163395E-4</v>
      </c>
      <c r="J744" s="42">
        <f t="shared" si="135"/>
        <v>-51391.400000000023</v>
      </c>
    </row>
    <row r="745" spans="1:10" s="19" customFormat="1" x14ac:dyDescent="0.2">
      <c r="A745" s="45"/>
      <c r="B745" s="46"/>
      <c r="C745" s="47"/>
      <c r="D745" s="70" t="s">
        <v>3</v>
      </c>
      <c r="E745" s="48">
        <v>686890</v>
      </c>
      <c r="F745" s="48">
        <v>674082</v>
      </c>
      <c r="G745" s="48">
        <v>285649.59999999998</v>
      </c>
      <c r="H745" s="13">
        <f t="shared" ref="H745:H769" si="137">+G745/F745</f>
        <v>0.42376090742669287</v>
      </c>
      <c r="I745" s="13">
        <f t="shared" si="136"/>
        <v>9.9103969029163395E-4</v>
      </c>
      <c r="J745" s="48">
        <f t="shared" si="135"/>
        <v>-51391.400000000023</v>
      </c>
    </row>
    <row r="746" spans="1:10" ht="38.25" x14ac:dyDescent="0.2">
      <c r="A746" s="57"/>
      <c r="B746" s="58"/>
      <c r="C746" s="59">
        <v>2710</v>
      </c>
      <c r="D746" s="61" t="s">
        <v>271</v>
      </c>
      <c r="E746" s="60">
        <v>50000</v>
      </c>
      <c r="F746" s="60">
        <v>50000</v>
      </c>
      <c r="G746" s="60">
        <v>50000</v>
      </c>
      <c r="H746" s="53">
        <f t="shared" si="137"/>
        <v>1</v>
      </c>
      <c r="I746" s="53">
        <f t="shared" si="136"/>
        <v>1.7347121968517269E-4</v>
      </c>
      <c r="J746" s="60">
        <f t="shared" si="135"/>
        <v>25000</v>
      </c>
    </row>
    <row r="747" spans="1:10" x14ac:dyDescent="0.2">
      <c r="A747" s="57"/>
      <c r="B747" s="58"/>
      <c r="C747" s="59">
        <v>3020</v>
      </c>
      <c r="D747" s="61" t="s">
        <v>6</v>
      </c>
      <c r="E747" s="60">
        <v>29379</v>
      </c>
      <c r="F747" s="60">
        <v>28379</v>
      </c>
      <c r="G747" s="60">
        <v>0</v>
      </c>
      <c r="H747" s="53">
        <f t="shared" si="137"/>
        <v>0</v>
      </c>
      <c r="I747" s="53">
        <f t="shared" si="136"/>
        <v>0</v>
      </c>
      <c r="J747" s="60">
        <f t="shared" si="135"/>
        <v>-14189.5</v>
      </c>
    </row>
    <row r="748" spans="1:10" x14ac:dyDescent="0.2">
      <c r="A748" s="57"/>
      <c r="B748" s="58"/>
      <c r="C748" s="59">
        <v>4010</v>
      </c>
      <c r="D748" s="61" t="s">
        <v>7</v>
      </c>
      <c r="E748" s="60">
        <v>261710</v>
      </c>
      <c r="F748" s="60">
        <v>259000</v>
      </c>
      <c r="G748" s="60">
        <v>93653.42</v>
      </c>
      <c r="H748" s="53">
        <f t="shared" si="137"/>
        <v>0.36159621621621618</v>
      </c>
      <c r="I748" s="53">
        <f t="shared" si="136"/>
        <v>3.2492345990175488E-4</v>
      </c>
      <c r="J748" s="60">
        <f t="shared" si="135"/>
        <v>-35846.58</v>
      </c>
    </row>
    <row r="749" spans="1:10" x14ac:dyDescent="0.2">
      <c r="A749" s="57"/>
      <c r="B749" s="58"/>
      <c r="C749" s="59">
        <v>4040</v>
      </c>
      <c r="D749" s="61" t="s">
        <v>8</v>
      </c>
      <c r="E749" s="60">
        <v>16833</v>
      </c>
      <c r="F749" s="60">
        <v>16732</v>
      </c>
      <c r="G749" s="60">
        <v>16731.87</v>
      </c>
      <c r="H749" s="53">
        <f t="shared" si="137"/>
        <v>0.99999223045661001</v>
      </c>
      <c r="I749" s="53">
        <f t="shared" si="136"/>
        <v>5.8049957930275006E-5</v>
      </c>
      <c r="J749" s="60">
        <f t="shared" si="135"/>
        <v>8365.869999999999</v>
      </c>
    </row>
    <row r="750" spans="1:10" x14ac:dyDescent="0.2">
      <c r="A750" s="57"/>
      <c r="B750" s="58"/>
      <c r="C750" s="59">
        <v>4110</v>
      </c>
      <c r="D750" s="61" t="s">
        <v>9</v>
      </c>
      <c r="E750" s="60">
        <v>44602</v>
      </c>
      <c r="F750" s="60">
        <v>48213</v>
      </c>
      <c r="G750" s="60">
        <v>16858.439999999999</v>
      </c>
      <c r="H750" s="53">
        <f t="shared" si="137"/>
        <v>0.34966585775620679</v>
      </c>
      <c r="I750" s="53">
        <f t="shared" si="136"/>
        <v>5.8489082975786048E-5</v>
      </c>
      <c r="J750" s="60">
        <f t="shared" si="135"/>
        <v>-7248.0600000000013</v>
      </c>
    </row>
    <row r="751" spans="1:10" x14ac:dyDescent="0.2">
      <c r="A751" s="57"/>
      <c r="B751" s="58"/>
      <c r="C751" s="59">
        <v>4120</v>
      </c>
      <c r="D751" s="61" t="s">
        <v>10</v>
      </c>
      <c r="E751" s="60">
        <v>6899</v>
      </c>
      <c r="F751" s="60">
        <v>3572</v>
      </c>
      <c r="G751" s="60">
        <v>969.81</v>
      </c>
      <c r="H751" s="53">
        <f t="shared" si="137"/>
        <v>0.27150335946248599</v>
      </c>
      <c r="I751" s="53">
        <f t="shared" si="136"/>
        <v>3.3646824712575465E-6</v>
      </c>
      <c r="J751" s="60">
        <f t="shared" si="135"/>
        <v>-816.19</v>
      </c>
    </row>
    <row r="752" spans="1:10" x14ac:dyDescent="0.2">
      <c r="A752" s="57"/>
      <c r="B752" s="58"/>
      <c r="C752" s="59">
        <v>4170</v>
      </c>
      <c r="D752" s="61" t="s">
        <v>12</v>
      </c>
      <c r="E752" s="60">
        <v>22920</v>
      </c>
      <c r="F752" s="60">
        <v>20520</v>
      </c>
      <c r="G752" s="60">
        <v>8543.4</v>
      </c>
      <c r="H752" s="53">
        <f t="shared" si="137"/>
        <v>0.41634502923976607</v>
      </c>
      <c r="I752" s="53">
        <f t="shared" si="136"/>
        <v>2.9640680365166086E-5</v>
      </c>
      <c r="J752" s="60">
        <f t="shared" si="135"/>
        <v>-1716.6000000000004</v>
      </c>
    </row>
    <row r="753" spans="1:10" x14ac:dyDescent="0.2">
      <c r="A753" s="57"/>
      <c r="B753" s="58"/>
      <c r="C753" s="59">
        <v>4210</v>
      </c>
      <c r="D753" s="61" t="s">
        <v>13</v>
      </c>
      <c r="E753" s="60">
        <v>51308</v>
      </c>
      <c r="F753" s="60">
        <v>47299</v>
      </c>
      <c r="G753" s="60">
        <v>34837.35</v>
      </c>
      <c r="H753" s="53">
        <f t="shared" si="137"/>
        <v>0.73653459904014884</v>
      </c>
      <c r="I753" s="53">
        <f t="shared" si="136"/>
        <v>1.2086555190198501E-4</v>
      </c>
      <c r="J753" s="60">
        <f t="shared" si="135"/>
        <v>11187.849999999999</v>
      </c>
    </row>
    <row r="754" spans="1:10" ht="25.5" x14ac:dyDescent="0.2">
      <c r="A754" s="57"/>
      <c r="B754" s="58"/>
      <c r="C754" s="59">
        <v>4240</v>
      </c>
      <c r="D754" s="61" t="s">
        <v>73</v>
      </c>
      <c r="E754" s="60">
        <v>2450</v>
      </c>
      <c r="F754" s="60">
        <v>2450</v>
      </c>
      <c r="G754" s="60">
        <v>1052.82</v>
      </c>
      <c r="H754" s="53">
        <f t="shared" si="137"/>
        <v>0.42972244897959183</v>
      </c>
      <c r="I754" s="53">
        <f t="shared" si="136"/>
        <v>3.6526793901788698E-6</v>
      </c>
      <c r="J754" s="60">
        <f t="shared" si="135"/>
        <v>-172.18000000000006</v>
      </c>
    </row>
    <row r="755" spans="1:10" x14ac:dyDescent="0.2">
      <c r="A755" s="57"/>
      <c r="B755" s="58"/>
      <c r="C755" s="59">
        <v>4270</v>
      </c>
      <c r="D755" s="61" t="s">
        <v>15</v>
      </c>
      <c r="E755" s="60">
        <v>51567</v>
      </c>
      <c r="F755" s="60">
        <v>51567</v>
      </c>
      <c r="G755" s="60">
        <v>244.77</v>
      </c>
      <c r="H755" s="53">
        <f t="shared" si="137"/>
        <v>4.7466402932107741E-3</v>
      </c>
      <c r="I755" s="53">
        <f t="shared" si="136"/>
        <v>8.4921100884679437E-7</v>
      </c>
      <c r="J755" s="60">
        <f t="shared" si="135"/>
        <v>-25538.73</v>
      </c>
    </row>
    <row r="756" spans="1:10" x14ac:dyDescent="0.2">
      <c r="A756" s="57"/>
      <c r="B756" s="58"/>
      <c r="C756" s="59">
        <v>4280</v>
      </c>
      <c r="D756" s="61" t="s">
        <v>16</v>
      </c>
      <c r="E756" s="60">
        <v>200</v>
      </c>
      <c r="F756" s="60">
        <v>209</v>
      </c>
      <c r="G756" s="60">
        <v>209</v>
      </c>
      <c r="H756" s="53">
        <f t="shared" si="137"/>
        <v>1</v>
      </c>
      <c r="I756" s="53">
        <f t="shared" si="136"/>
        <v>7.2510969828402188E-7</v>
      </c>
      <c r="J756" s="60">
        <f t="shared" si="135"/>
        <v>104.5</v>
      </c>
    </row>
    <row r="757" spans="1:10" x14ac:dyDescent="0.2">
      <c r="A757" s="57"/>
      <c r="B757" s="58"/>
      <c r="C757" s="59">
        <v>4300</v>
      </c>
      <c r="D757" s="61" t="s">
        <v>4</v>
      </c>
      <c r="E757" s="60">
        <v>70733</v>
      </c>
      <c r="F757" s="60">
        <v>70733</v>
      </c>
      <c r="G757" s="60">
        <v>28336.78</v>
      </c>
      <c r="H757" s="53">
        <f t="shared" si="137"/>
        <v>0.40061611977436273</v>
      </c>
      <c r="I757" s="53">
        <f t="shared" si="136"/>
        <v>9.8312315771008154E-5</v>
      </c>
      <c r="J757" s="60">
        <f t="shared" si="135"/>
        <v>-7029.7200000000012</v>
      </c>
    </row>
    <row r="758" spans="1:10" ht="38.25" x14ac:dyDescent="0.2">
      <c r="A758" s="57"/>
      <c r="B758" s="58"/>
      <c r="C758" s="59">
        <v>4360</v>
      </c>
      <c r="D758" s="61" t="s">
        <v>225</v>
      </c>
      <c r="E758" s="60">
        <v>300</v>
      </c>
      <c r="F758" s="60">
        <v>300</v>
      </c>
      <c r="G758" s="60">
        <v>150.03</v>
      </c>
      <c r="H758" s="53">
        <f t="shared" si="137"/>
        <v>0.50009999999999999</v>
      </c>
      <c r="I758" s="53">
        <f t="shared" si="136"/>
        <v>5.2051774178732921E-7</v>
      </c>
      <c r="J758" s="60">
        <f t="shared" si="135"/>
        <v>3.0000000000001137E-2</v>
      </c>
    </row>
    <row r="759" spans="1:10" ht="38.25" x14ac:dyDescent="0.2">
      <c r="A759" s="57"/>
      <c r="B759" s="58"/>
      <c r="C759" s="59">
        <v>4370</v>
      </c>
      <c r="D759" s="61" t="s">
        <v>235</v>
      </c>
      <c r="E759" s="60">
        <v>4800</v>
      </c>
      <c r="F759" s="60">
        <v>4800</v>
      </c>
      <c r="G759" s="60">
        <v>2367.08</v>
      </c>
      <c r="H759" s="53">
        <f t="shared" si="137"/>
        <v>0.49314166666666664</v>
      </c>
      <c r="I759" s="53">
        <f t="shared" si="136"/>
        <v>8.2124050938475709E-6</v>
      </c>
      <c r="J759" s="60">
        <f t="shared" si="135"/>
        <v>-32.920000000000073</v>
      </c>
    </row>
    <row r="760" spans="1:10" x14ac:dyDescent="0.2">
      <c r="A760" s="57"/>
      <c r="B760" s="58"/>
      <c r="C760" s="59">
        <v>4380</v>
      </c>
      <c r="D760" s="61" t="s">
        <v>19</v>
      </c>
      <c r="E760" s="60">
        <v>3000</v>
      </c>
      <c r="F760" s="60">
        <v>2500</v>
      </c>
      <c r="G760" s="60">
        <v>381</v>
      </c>
      <c r="H760" s="53">
        <f t="shared" si="137"/>
        <v>0.15240000000000001</v>
      </c>
      <c r="I760" s="53">
        <f t="shared" si="136"/>
        <v>1.3218506940010159E-6</v>
      </c>
      <c r="J760" s="60">
        <f t="shared" si="135"/>
        <v>-869</v>
      </c>
    </row>
    <row r="761" spans="1:10" x14ac:dyDescent="0.2">
      <c r="A761" s="57"/>
      <c r="B761" s="58"/>
      <c r="C761" s="59">
        <v>4410</v>
      </c>
      <c r="D761" s="61" t="s">
        <v>21</v>
      </c>
      <c r="E761" s="60">
        <v>9600</v>
      </c>
      <c r="F761" s="60">
        <v>9120</v>
      </c>
      <c r="G761" s="60">
        <v>4400.84</v>
      </c>
      <c r="H761" s="53">
        <f t="shared" si="137"/>
        <v>0.48254824561403509</v>
      </c>
      <c r="I761" s="53">
        <f t="shared" si="136"/>
        <v>1.5268381648785908E-5</v>
      </c>
      <c r="J761" s="60">
        <f t="shared" si="135"/>
        <v>-159.15999999999985</v>
      </c>
    </row>
    <row r="762" spans="1:10" x14ac:dyDescent="0.2">
      <c r="A762" s="57"/>
      <c r="B762" s="58"/>
      <c r="C762" s="59">
        <v>4420</v>
      </c>
      <c r="D762" s="61" t="s">
        <v>22</v>
      </c>
      <c r="E762" s="60">
        <v>16650</v>
      </c>
      <c r="F762" s="60">
        <v>15818</v>
      </c>
      <c r="G762" s="60">
        <v>8418.86</v>
      </c>
      <c r="H762" s="53">
        <f t="shared" si="137"/>
        <v>0.53223289922872685</v>
      </c>
      <c r="I762" s="53">
        <f t="shared" si="136"/>
        <v>2.9208598251174262E-5</v>
      </c>
      <c r="J762" s="60">
        <f t="shared" si="135"/>
        <v>509.86000000000058</v>
      </c>
    </row>
    <row r="763" spans="1:10" x14ac:dyDescent="0.2">
      <c r="A763" s="57"/>
      <c r="B763" s="58"/>
      <c r="C763" s="59">
        <v>4430</v>
      </c>
      <c r="D763" s="61" t="s">
        <v>23</v>
      </c>
      <c r="E763" s="60">
        <v>33300</v>
      </c>
      <c r="F763" s="60">
        <v>33300</v>
      </c>
      <c r="G763" s="60">
        <v>11154.95</v>
      </c>
      <c r="H763" s="53">
        <f t="shared" si="137"/>
        <v>0.3349834834834835</v>
      </c>
      <c r="I763" s="53">
        <f t="shared" si="136"/>
        <v>3.8701255640542346E-5</v>
      </c>
      <c r="J763" s="60">
        <f t="shared" si="135"/>
        <v>-5495.0499999999993</v>
      </c>
    </row>
    <row r="764" spans="1:10" ht="25.5" x14ac:dyDescent="0.2">
      <c r="A764" s="57"/>
      <c r="B764" s="58"/>
      <c r="C764" s="59">
        <v>4440</v>
      </c>
      <c r="D764" s="61" t="s">
        <v>24</v>
      </c>
      <c r="E764" s="60">
        <v>5719</v>
      </c>
      <c r="F764" s="60">
        <v>4650</v>
      </c>
      <c r="G764" s="60">
        <v>3486.91</v>
      </c>
      <c r="H764" s="53">
        <f t="shared" si="137"/>
        <v>0.74987311827956982</v>
      </c>
      <c r="I764" s="53">
        <f t="shared" si="136"/>
        <v>1.2097570612648509E-5</v>
      </c>
      <c r="J764" s="60">
        <f t="shared" si="135"/>
        <v>1161.9099999999999</v>
      </c>
    </row>
    <row r="765" spans="1:10" ht="25.5" x14ac:dyDescent="0.2">
      <c r="A765" s="57"/>
      <c r="B765" s="58"/>
      <c r="C765" s="59">
        <v>4610</v>
      </c>
      <c r="D765" s="61" t="s">
        <v>27</v>
      </c>
      <c r="E765" s="60">
        <v>200</v>
      </c>
      <c r="F765" s="60">
        <v>200</v>
      </c>
      <c r="G765" s="60">
        <v>0</v>
      </c>
      <c r="H765" s="53">
        <f t="shared" si="137"/>
        <v>0</v>
      </c>
      <c r="I765" s="53">
        <f t="shared" si="136"/>
        <v>0</v>
      </c>
      <c r="J765" s="60">
        <f t="shared" si="135"/>
        <v>-100</v>
      </c>
    </row>
    <row r="766" spans="1:10" ht="25.5" x14ac:dyDescent="0.2">
      <c r="A766" s="57"/>
      <c r="B766" s="58"/>
      <c r="C766" s="59">
        <v>4700</v>
      </c>
      <c r="D766" s="61" t="s">
        <v>28</v>
      </c>
      <c r="E766" s="60">
        <v>4700</v>
      </c>
      <c r="F766" s="60">
        <v>4700</v>
      </c>
      <c r="G766" s="60">
        <v>3835</v>
      </c>
      <c r="H766" s="53">
        <f t="shared" si="137"/>
        <v>0.81595744680851068</v>
      </c>
      <c r="I766" s="53">
        <f t="shared" si="136"/>
        <v>1.3305242549852745E-5</v>
      </c>
      <c r="J766" s="60">
        <f t="shared" si="135"/>
        <v>1485</v>
      </c>
    </row>
    <row r="767" spans="1:10" x14ac:dyDescent="0.2">
      <c r="A767" s="57"/>
      <c r="B767" s="58"/>
      <c r="C767" s="59">
        <v>4950</v>
      </c>
      <c r="D767" s="61" t="s">
        <v>45</v>
      </c>
      <c r="E767" s="60">
        <v>20</v>
      </c>
      <c r="F767" s="60">
        <v>20</v>
      </c>
      <c r="G767" s="60">
        <v>17.27</v>
      </c>
      <c r="H767" s="53">
        <f t="shared" si="137"/>
        <v>0.86349999999999993</v>
      </c>
      <c r="I767" s="53">
        <f t="shared" si="136"/>
        <v>5.991695927925864E-8</v>
      </c>
      <c r="J767" s="60">
        <f t="shared" si="135"/>
        <v>7.27</v>
      </c>
    </row>
    <row r="768" spans="1:10" s="15" customFormat="1" ht="21" customHeight="1" x14ac:dyDescent="0.2">
      <c r="A768" s="37" t="s">
        <v>118</v>
      </c>
      <c r="B768" s="93" t="s">
        <v>119</v>
      </c>
      <c r="C768" s="93"/>
      <c r="D768" s="93"/>
      <c r="E768" s="38">
        <v>6649596</v>
      </c>
      <c r="F768" s="30">
        <v>6949596</v>
      </c>
      <c r="G768" s="30">
        <v>945898.5</v>
      </c>
      <c r="H768" s="29">
        <f t="shared" si="137"/>
        <v>0.13610841551077213</v>
      </c>
      <c r="I768" s="29">
        <f>+G768/$G$8</f>
        <v>3.2817233298675064E-3</v>
      </c>
      <c r="J768" s="30">
        <f t="shared" si="135"/>
        <v>-2528899.5</v>
      </c>
    </row>
    <row r="769" spans="1:11" s="14" customFormat="1" ht="18.75" customHeight="1" x14ac:dyDescent="0.2">
      <c r="A769" s="54"/>
      <c r="B769" s="39" t="s">
        <v>274</v>
      </c>
      <c r="C769" s="55"/>
      <c r="D769" s="63" t="s">
        <v>38</v>
      </c>
      <c r="E769" s="56">
        <v>6649596</v>
      </c>
      <c r="F769" s="42">
        <v>6949596</v>
      </c>
      <c r="G769" s="42">
        <v>945898.5</v>
      </c>
      <c r="H769" s="44">
        <f t="shared" si="137"/>
        <v>0.13610841551077213</v>
      </c>
      <c r="I769" s="44">
        <f t="shared" ref="I769:I775" si="138">+G769/$G$8</f>
        <v>3.2817233298675064E-3</v>
      </c>
      <c r="J769" s="42">
        <f t="shared" si="135"/>
        <v>-2528899.5</v>
      </c>
    </row>
    <row r="770" spans="1:11" s="19" customFormat="1" x14ac:dyDescent="0.2">
      <c r="A770" s="45"/>
      <c r="B770" s="46"/>
      <c r="C770" s="47"/>
      <c r="D770" s="70" t="s">
        <v>3</v>
      </c>
      <c r="E770" s="48">
        <v>6649596</v>
      </c>
      <c r="F770" s="48">
        <v>6349596</v>
      </c>
      <c r="G770" s="48">
        <v>645898.5</v>
      </c>
      <c r="H770" s="13">
        <f t="shared" ref="H770:H775" si="139">+G770/F770</f>
        <v>0.10172277102354228</v>
      </c>
      <c r="I770" s="13">
        <f t="shared" si="138"/>
        <v>2.2408960117564704E-3</v>
      </c>
      <c r="J770" s="48">
        <f t="shared" si="135"/>
        <v>-2528899.5</v>
      </c>
    </row>
    <row r="771" spans="1:11" ht="38.25" x14ac:dyDescent="0.2">
      <c r="A771" s="57"/>
      <c r="B771" s="58"/>
      <c r="C771" s="59">
        <v>2800</v>
      </c>
      <c r="D771" s="61" t="s">
        <v>254</v>
      </c>
      <c r="E771" s="60">
        <v>6529596</v>
      </c>
      <c r="F771" s="60">
        <v>6229596</v>
      </c>
      <c r="G771" s="60">
        <v>641398.5</v>
      </c>
      <c r="H771" s="53">
        <f t="shared" si="139"/>
        <v>0.10295988696538266</v>
      </c>
      <c r="I771" s="53">
        <f t="shared" si="138"/>
        <v>2.2252836019848047E-3</v>
      </c>
      <c r="J771" s="60">
        <f t="shared" si="135"/>
        <v>-2473399.5</v>
      </c>
    </row>
    <row r="772" spans="1:11" ht="25.5" x14ac:dyDescent="0.2">
      <c r="A772" s="57"/>
      <c r="B772" s="58"/>
      <c r="C772" s="59">
        <v>3040</v>
      </c>
      <c r="D772" s="61" t="s">
        <v>76</v>
      </c>
      <c r="E772" s="60">
        <v>100000</v>
      </c>
      <c r="F772" s="60">
        <v>100000</v>
      </c>
      <c r="G772" s="60">
        <v>0</v>
      </c>
      <c r="H772" s="53">
        <f t="shared" si="139"/>
        <v>0</v>
      </c>
      <c r="I772" s="53">
        <f t="shared" si="138"/>
        <v>0</v>
      </c>
      <c r="J772" s="60">
        <f t="shared" si="135"/>
        <v>-50000</v>
      </c>
    </row>
    <row r="773" spans="1:11" x14ac:dyDescent="0.2">
      <c r="A773" s="57"/>
      <c r="B773" s="58"/>
      <c r="C773" s="59">
        <v>4300</v>
      </c>
      <c r="D773" s="61" t="s">
        <v>4</v>
      </c>
      <c r="E773" s="60">
        <v>20000</v>
      </c>
      <c r="F773" s="60">
        <v>20000</v>
      </c>
      <c r="G773" s="60">
        <v>4500</v>
      </c>
      <c r="H773" s="53">
        <f t="shared" si="139"/>
        <v>0.22500000000000001</v>
      </c>
      <c r="I773" s="53">
        <f t="shared" si="138"/>
        <v>1.5612409771665542E-5</v>
      </c>
      <c r="J773" s="60">
        <f t="shared" si="135"/>
        <v>-5500</v>
      </c>
    </row>
    <row r="774" spans="1:11" s="19" customFormat="1" x14ac:dyDescent="0.2">
      <c r="A774" s="45"/>
      <c r="B774" s="46"/>
      <c r="C774" s="47"/>
      <c r="D774" s="70" t="s">
        <v>29</v>
      </c>
      <c r="E774" s="48">
        <v>0</v>
      </c>
      <c r="F774" s="48">
        <v>600000</v>
      </c>
      <c r="G774" s="48">
        <v>300000</v>
      </c>
      <c r="H774" s="13">
        <f t="shared" si="139"/>
        <v>0.5</v>
      </c>
      <c r="I774" s="13">
        <f t="shared" si="138"/>
        <v>1.0408273181110362E-3</v>
      </c>
      <c r="J774" s="48">
        <f t="shared" si="135"/>
        <v>0</v>
      </c>
    </row>
    <row r="775" spans="1:11" ht="51" x14ac:dyDescent="0.2">
      <c r="A775" s="57"/>
      <c r="B775" s="58"/>
      <c r="C775" s="59">
        <v>6220</v>
      </c>
      <c r="D775" s="61" t="s">
        <v>273</v>
      </c>
      <c r="E775" s="60">
        <v>0</v>
      </c>
      <c r="F775" s="60">
        <v>600000</v>
      </c>
      <c r="G775" s="60">
        <v>300000</v>
      </c>
      <c r="H775" s="53">
        <f t="shared" si="139"/>
        <v>0.5</v>
      </c>
      <c r="I775" s="53">
        <f t="shared" si="138"/>
        <v>1.0408273181110362E-3</v>
      </c>
      <c r="J775" s="60">
        <f t="shared" si="135"/>
        <v>0</v>
      </c>
    </row>
    <row r="776" spans="1:11" s="15" customFormat="1" ht="21" customHeight="1" x14ac:dyDescent="0.2">
      <c r="A776" s="37" t="s">
        <v>120</v>
      </c>
      <c r="B776" s="93" t="s">
        <v>121</v>
      </c>
      <c r="C776" s="93"/>
      <c r="D776" s="93"/>
      <c r="E776" s="38">
        <v>40817082</v>
      </c>
      <c r="F776" s="30">
        <v>42542014</v>
      </c>
      <c r="G776" s="30">
        <v>8661583.0899999999</v>
      </c>
      <c r="H776" s="29">
        <f t="shared" ref="H776:H780" si="140">+G776/F776</f>
        <v>0.20360068260990183</v>
      </c>
      <c r="I776" s="29">
        <f>+G776/$G$8</f>
        <v>3.0050707660535338E-2</v>
      </c>
      <c r="J776" s="30">
        <f t="shared" si="135"/>
        <v>-12609423.91</v>
      </c>
    </row>
    <row r="777" spans="1:11" s="18" customFormat="1" ht="18.75" customHeight="1" x14ac:dyDescent="0.25">
      <c r="A777" s="66"/>
      <c r="B777" s="39" t="s">
        <v>275</v>
      </c>
      <c r="C777" s="55"/>
      <c r="D777" s="63" t="s">
        <v>122</v>
      </c>
      <c r="E777" s="56">
        <v>33363897</v>
      </c>
      <c r="F777" s="42">
        <v>35288897</v>
      </c>
      <c r="G777" s="42">
        <v>5671262.8300000001</v>
      </c>
      <c r="H777" s="44">
        <f t="shared" si="140"/>
        <v>0.16070955207242663</v>
      </c>
      <c r="I777" s="44">
        <f t="shared" ref="I777:I780" si="141">+G777/$G$8</f>
        <v>1.9676017605505684E-2</v>
      </c>
      <c r="J777" s="42">
        <f t="shared" si="135"/>
        <v>-11973185.67</v>
      </c>
    </row>
    <row r="778" spans="1:11" s="19" customFormat="1" x14ac:dyDescent="0.2">
      <c r="A778" s="45"/>
      <c r="B778" s="46"/>
      <c r="C778" s="47"/>
      <c r="D778" s="70" t="s">
        <v>29</v>
      </c>
      <c r="E778" s="48">
        <v>33363897</v>
      </c>
      <c r="F778" s="48">
        <v>35288897</v>
      </c>
      <c r="G778" s="48">
        <v>5671262.8300000001</v>
      </c>
      <c r="H778" s="13">
        <f t="shared" si="140"/>
        <v>0.16070955207242663</v>
      </c>
      <c r="I778" s="13">
        <f t="shared" si="141"/>
        <v>1.9676017605505684E-2</v>
      </c>
      <c r="J778" s="48">
        <f t="shared" si="135"/>
        <v>-11973185.67</v>
      </c>
    </row>
    <row r="779" spans="1:11" x14ac:dyDescent="0.2">
      <c r="A779" s="57"/>
      <c r="B779" s="58"/>
      <c r="C779" s="59">
        <v>6050</v>
      </c>
      <c r="D779" s="61" t="s">
        <v>33</v>
      </c>
      <c r="E779" s="60">
        <v>300000</v>
      </c>
      <c r="F779" s="60">
        <v>200000</v>
      </c>
      <c r="G779" s="60">
        <v>93910.5</v>
      </c>
      <c r="H779" s="53">
        <f t="shared" si="140"/>
        <v>0.46955249999999998</v>
      </c>
      <c r="I779" s="53">
        <f t="shared" si="141"/>
        <v>3.2581537952488821E-4</v>
      </c>
      <c r="J779" s="60">
        <f t="shared" si="135"/>
        <v>-6089.5</v>
      </c>
    </row>
    <row r="780" spans="1:11" ht="51" x14ac:dyDescent="0.2">
      <c r="A780" s="57"/>
      <c r="B780" s="58"/>
      <c r="C780" s="59">
        <v>6220</v>
      </c>
      <c r="D780" s="61" t="s">
        <v>273</v>
      </c>
      <c r="E780" s="60">
        <v>33063897</v>
      </c>
      <c r="F780" s="60">
        <v>35088897</v>
      </c>
      <c r="G780" s="60">
        <v>5577352.3300000001</v>
      </c>
      <c r="H780" s="53">
        <f t="shared" si="140"/>
        <v>0.15894920635436333</v>
      </c>
      <c r="I780" s="53">
        <f t="shared" si="141"/>
        <v>1.9350202225980797E-2</v>
      </c>
      <c r="J780" s="60">
        <f t="shared" si="135"/>
        <v>-11967096.17</v>
      </c>
      <c r="K780" s="87">
        <f>+J780+J783+J786</f>
        <v>-12147096.17</v>
      </c>
    </row>
    <row r="781" spans="1:11" s="18" customFormat="1" ht="27" customHeight="1" x14ac:dyDescent="0.25">
      <c r="A781" s="66"/>
      <c r="B781" s="39" t="s">
        <v>276</v>
      </c>
      <c r="C781" s="55"/>
      <c r="D781" s="63" t="s">
        <v>123</v>
      </c>
      <c r="E781" s="56">
        <v>150000</v>
      </c>
      <c r="F781" s="42">
        <v>150000</v>
      </c>
      <c r="G781" s="42">
        <v>0</v>
      </c>
      <c r="H781" s="44">
        <f t="shared" ref="H781" si="142">+G781/F781</f>
        <v>0</v>
      </c>
      <c r="I781" s="44">
        <f t="shared" ref="I781" si="143">+G781/$G$8</f>
        <v>0</v>
      </c>
      <c r="J781" s="42">
        <f t="shared" si="135"/>
        <v>-75000</v>
      </c>
    </row>
    <row r="782" spans="1:11" s="19" customFormat="1" x14ac:dyDescent="0.2">
      <c r="A782" s="45"/>
      <c r="B782" s="46"/>
      <c r="C782" s="47"/>
      <c r="D782" s="70" t="s">
        <v>29</v>
      </c>
      <c r="E782" s="48">
        <v>150000</v>
      </c>
      <c r="F782" s="48">
        <v>150000</v>
      </c>
      <c r="G782" s="48">
        <v>0</v>
      </c>
      <c r="H782" s="13">
        <f t="shared" ref="H782:H784" si="144">+G782/F782</f>
        <v>0</v>
      </c>
      <c r="I782" s="13">
        <f t="shared" ref="I782:I784" si="145">+G782/$G$8</f>
        <v>0</v>
      </c>
      <c r="J782" s="48">
        <f t="shared" si="135"/>
        <v>-75000</v>
      </c>
    </row>
    <row r="783" spans="1:11" ht="51" x14ac:dyDescent="0.2">
      <c r="A783" s="57"/>
      <c r="B783" s="58"/>
      <c r="C783" s="59">
        <v>6220</v>
      </c>
      <c r="D783" s="61" t="s">
        <v>273</v>
      </c>
      <c r="E783" s="60">
        <v>150000</v>
      </c>
      <c r="F783" s="60">
        <v>150000</v>
      </c>
      <c r="G783" s="60">
        <v>0</v>
      </c>
      <c r="H783" s="53">
        <f t="shared" si="144"/>
        <v>0</v>
      </c>
      <c r="I783" s="53">
        <f t="shared" si="145"/>
        <v>0</v>
      </c>
      <c r="J783" s="60">
        <f t="shared" si="135"/>
        <v>-75000</v>
      </c>
    </row>
    <row r="784" spans="1:11" s="18" customFormat="1" ht="20.25" customHeight="1" x14ac:dyDescent="0.25">
      <c r="A784" s="66"/>
      <c r="B784" s="39" t="s">
        <v>277</v>
      </c>
      <c r="C784" s="55"/>
      <c r="D784" s="63" t="s">
        <v>124</v>
      </c>
      <c r="E784" s="56">
        <v>210000</v>
      </c>
      <c r="F784" s="42">
        <v>210000</v>
      </c>
      <c r="G784" s="42">
        <v>0</v>
      </c>
      <c r="H784" s="44">
        <f t="shared" si="144"/>
        <v>0</v>
      </c>
      <c r="I784" s="44">
        <f t="shared" si="145"/>
        <v>0</v>
      </c>
      <c r="J784" s="42">
        <f t="shared" si="135"/>
        <v>-105000</v>
      </c>
    </row>
    <row r="785" spans="1:10" s="19" customFormat="1" x14ac:dyDescent="0.2">
      <c r="A785" s="45"/>
      <c r="B785" s="46"/>
      <c r="C785" s="47"/>
      <c r="D785" s="70" t="s">
        <v>29</v>
      </c>
      <c r="E785" s="48">
        <v>210000</v>
      </c>
      <c r="F785" s="48">
        <v>210000</v>
      </c>
      <c r="G785" s="48">
        <v>0</v>
      </c>
      <c r="H785" s="13">
        <f t="shared" ref="H785:H787" si="146">+G785/F785</f>
        <v>0</v>
      </c>
      <c r="I785" s="13">
        <f t="shared" ref="I785:I787" si="147">+G785/$G$8</f>
        <v>0</v>
      </c>
      <c r="J785" s="48">
        <f t="shared" si="135"/>
        <v>-105000</v>
      </c>
    </row>
    <row r="786" spans="1:10" ht="51" x14ac:dyDescent="0.2">
      <c r="A786" s="57"/>
      <c r="B786" s="58"/>
      <c r="C786" s="59">
        <v>6220</v>
      </c>
      <c r="D786" s="61" t="s">
        <v>273</v>
      </c>
      <c r="E786" s="60">
        <v>210000</v>
      </c>
      <c r="F786" s="60">
        <v>210000</v>
      </c>
      <c r="G786" s="60">
        <v>0</v>
      </c>
      <c r="H786" s="53">
        <f t="shared" si="146"/>
        <v>0</v>
      </c>
      <c r="I786" s="53">
        <f t="shared" si="147"/>
        <v>0</v>
      </c>
      <c r="J786" s="60">
        <f t="shared" si="135"/>
        <v>-105000</v>
      </c>
    </row>
    <row r="787" spans="1:10" s="18" customFormat="1" ht="20.25" customHeight="1" x14ac:dyDescent="0.25">
      <c r="A787" s="66"/>
      <c r="B787" s="39" t="s">
        <v>278</v>
      </c>
      <c r="C787" s="55"/>
      <c r="D787" s="63" t="s">
        <v>125</v>
      </c>
      <c r="E787" s="56">
        <v>41456</v>
      </c>
      <c r="F787" s="42">
        <v>41456</v>
      </c>
      <c r="G787" s="42">
        <v>31091.22</v>
      </c>
      <c r="H787" s="44">
        <f t="shared" si="146"/>
        <v>0.74998118487070631</v>
      </c>
      <c r="I787" s="44">
        <f t="shared" si="147"/>
        <v>1.078686370980007E-4</v>
      </c>
      <c r="J787" s="42">
        <f t="shared" si="135"/>
        <v>10363.220000000001</v>
      </c>
    </row>
    <row r="788" spans="1:10" s="19" customFormat="1" x14ac:dyDescent="0.2">
      <c r="A788" s="45"/>
      <c r="B788" s="46"/>
      <c r="C788" s="47"/>
      <c r="D788" s="70" t="s">
        <v>3</v>
      </c>
      <c r="E788" s="48">
        <v>41456</v>
      </c>
      <c r="F788" s="48">
        <v>41456</v>
      </c>
      <c r="G788" s="48">
        <v>31091.22</v>
      </c>
      <c r="H788" s="13">
        <f t="shared" ref="H788:H789" si="148">+G788/F788</f>
        <v>0.74998118487070631</v>
      </c>
      <c r="I788" s="13">
        <f t="shared" ref="I788:I789" si="149">+G788/$G$8</f>
        <v>1.078686370980007E-4</v>
      </c>
      <c r="J788" s="48">
        <f t="shared" si="135"/>
        <v>10363.220000000001</v>
      </c>
    </row>
    <row r="789" spans="1:10" x14ac:dyDescent="0.2">
      <c r="A789" s="57"/>
      <c r="B789" s="58"/>
      <c r="C789" s="59">
        <v>4170</v>
      </c>
      <c r="D789" s="61" t="s">
        <v>12</v>
      </c>
      <c r="E789" s="60">
        <v>41456</v>
      </c>
      <c r="F789" s="60">
        <v>41456</v>
      </c>
      <c r="G789" s="60">
        <v>31091.22</v>
      </c>
      <c r="H789" s="53">
        <f t="shared" si="148"/>
        <v>0.74998118487070631</v>
      </c>
      <c r="I789" s="53">
        <f t="shared" si="149"/>
        <v>1.078686370980007E-4</v>
      </c>
      <c r="J789" s="60">
        <f t="shared" si="135"/>
        <v>10363.220000000001</v>
      </c>
    </row>
    <row r="790" spans="1:10" s="18" customFormat="1" ht="20.25" customHeight="1" x14ac:dyDescent="0.25">
      <c r="A790" s="66"/>
      <c r="B790" s="39" t="s">
        <v>280</v>
      </c>
      <c r="C790" s="55"/>
      <c r="D790" s="63" t="s">
        <v>126</v>
      </c>
      <c r="E790" s="56">
        <v>5500000</v>
      </c>
      <c r="F790" s="42">
        <v>5500000</v>
      </c>
      <c r="G790" s="42">
        <v>2576957.2999999998</v>
      </c>
      <c r="H790" s="44">
        <f t="shared" ref="H790:H792" si="150">+G790/F790</f>
        <v>0.46853769090909086</v>
      </c>
      <c r="I790" s="44">
        <f t="shared" ref="I790:I792" si="151">+G790/$G$8</f>
        <v>8.940558518152189E-3</v>
      </c>
      <c r="J790" s="42">
        <f t="shared" si="135"/>
        <v>-173042.70000000019</v>
      </c>
    </row>
    <row r="791" spans="1:10" s="19" customFormat="1" x14ac:dyDescent="0.2">
      <c r="A791" s="45"/>
      <c r="B791" s="46"/>
      <c r="C791" s="47"/>
      <c r="D791" s="70" t="s">
        <v>3</v>
      </c>
      <c r="E791" s="48">
        <v>5500000</v>
      </c>
      <c r="F791" s="48">
        <v>5500000</v>
      </c>
      <c r="G791" s="48">
        <v>2576957.2999999998</v>
      </c>
      <c r="H791" s="13">
        <f t="shared" si="150"/>
        <v>0.46853769090909086</v>
      </c>
      <c r="I791" s="13">
        <f t="shared" si="151"/>
        <v>8.940558518152189E-3</v>
      </c>
      <c r="J791" s="48">
        <f t="shared" si="135"/>
        <v>-173042.70000000019</v>
      </c>
    </row>
    <row r="792" spans="1:10" x14ac:dyDescent="0.2">
      <c r="A792" s="57"/>
      <c r="B792" s="58"/>
      <c r="C792" s="59">
        <v>4280</v>
      </c>
      <c r="D792" s="61" t="s">
        <v>16</v>
      </c>
      <c r="E792" s="60">
        <v>5500000</v>
      </c>
      <c r="F792" s="60">
        <v>5500000</v>
      </c>
      <c r="G792" s="60">
        <v>2576957.2999999998</v>
      </c>
      <c r="H792" s="53">
        <f t="shared" si="150"/>
        <v>0.46853769090909086</v>
      </c>
      <c r="I792" s="53">
        <f t="shared" si="151"/>
        <v>8.940558518152189E-3</v>
      </c>
      <c r="J792" s="60">
        <f t="shared" si="135"/>
        <v>-173042.70000000019</v>
      </c>
    </row>
    <row r="793" spans="1:10" s="18" customFormat="1" ht="20.25" customHeight="1" x14ac:dyDescent="0.25">
      <c r="A793" s="66"/>
      <c r="B793" s="39" t="s">
        <v>279</v>
      </c>
      <c r="C793" s="55"/>
      <c r="D793" s="63" t="s">
        <v>127</v>
      </c>
      <c r="E793" s="56">
        <v>700000</v>
      </c>
      <c r="F793" s="42">
        <v>500000</v>
      </c>
      <c r="G793" s="42">
        <v>50000</v>
      </c>
      <c r="H793" s="44">
        <f t="shared" ref="H793:H796" si="152">+G793/F793</f>
        <v>0.1</v>
      </c>
      <c r="I793" s="44">
        <f t="shared" ref="I793:I796" si="153">+G793/$G$8</f>
        <v>1.7347121968517269E-4</v>
      </c>
      <c r="J793" s="42">
        <f t="shared" ref="J793:J856" si="154">+G793-F793*50%</f>
        <v>-200000</v>
      </c>
    </row>
    <row r="794" spans="1:10" s="19" customFormat="1" x14ac:dyDescent="0.2">
      <c r="A794" s="45"/>
      <c r="B794" s="46"/>
      <c r="C794" s="47"/>
      <c r="D794" s="70" t="s">
        <v>3</v>
      </c>
      <c r="E794" s="48">
        <v>700000</v>
      </c>
      <c r="F794" s="48">
        <v>500000</v>
      </c>
      <c r="G794" s="48">
        <v>50000</v>
      </c>
      <c r="H794" s="13">
        <f t="shared" si="152"/>
        <v>0.1</v>
      </c>
      <c r="I794" s="13">
        <f t="shared" si="153"/>
        <v>1.7347121968517269E-4</v>
      </c>
      <c r="J794" s="48">
        <f t="shared" si="154"/>
        <v>-200000</v>
      </c>
    </row>
    <row r="795" spans="1:10" ht="68.25" customHeight="1" x14ac:dyDescent="0.2">
      <c r="A795" s="57"/>
      <c r="B795" s="58"/>
      <c r="C795" s="59">
        <v>2360</v>
      </c>
      <c r="D795" s="61" t="s">
        <v>231</v>
      </c>
      <c r="E795" s="60">
        <v>200000</v>
      </c>
      <c r="F795" s="60">
        <v>0</v>
      </c>
      <c r="G795" s="60">
        <v>0</v>
      </c>
      <c r="H795" s="53" t="e">
        <f t="shared" si="152"/>
        <v>#DIV/0!</v>
      </c>
      <c r="I795" s="53">
        <f t="shared" si="153"/>
        <v>0</v>
      </c>
      <c r="J795" s="60">
        <f t="shared" si="154"/>
        <v>0</v>
      </c>
    </row>
    <row r="796" spans="1:10" ht="51" x14ac:dyDescent="0.2">
      <c r="A796" s="57"/>
      <c r="B796" s="58"/>
      <c r="C796" s="59">
        <v>2560</v>
      </c>
      <c r="D796" s="61" t="s">
        <v>281</v>
      </c>
      <c r="E796" s="60">
        <v>500000</v>
      </c>
      <c r="F796" s="60">
        <v>500000</v>
      </c>
      <c r="G796" s="60">
        <v>50000</v>
      </c>
      <c r="H796" s="53">
        <f t="shared" si="152"/>
        <v>0.1</v>
      </c>
      <c r="I796" s="53">
        <f t="shared" si="153"/>
        <v>1.7347121968517269E-4</v>
      </c>
      <c r="J796" s="60">
        <f t="shared" si="154"/>
        <v>-200000</v>
      </c>
    </row>
    <row r="797" spans="1:10" s="18" customFormat="1" ht="20.25" customHeight="1" x14ac:dyDescent="0.25">
      <c r="A797" s="66"/>
      <c r="B797" s="39" t="s">
        <v>282</v>
      </c>
      <c r="C797" s="55"/>
      <c r="D797" s="63" t="s">
        <v>128</v>
      </c>
      <c r="E797" s="56">
        <v>60000</v>
      </c>
      <c r="F797" s="42">
        <v>60000</v>
      </c>
      <c r="G797" s="42">
        <v>0</v>
      </c>
      <c r="H797" s="44">
        <f t="shared" ref="H797:H799" si="155">+G797/F797</f>
        <v>0</v>
      </c>
      <c r="I797" s="44">
        <f t="shared" ref="I797:I799" si="156">+G797/$G$8</f>
        <v>0</v>
      </c>
      <c r="J797" s="42">
        <f t="shared" si="154"/>
        <v>-30000</v>
      </c>
    </row>
    <row r="798" spans="1:10" s="19" customFormat="1" x14ac:dyDescent="0.2">
      <c r="A798" s="45"/>
      <c r="B798" s="46"/>
      <c r="C798" s="47"/>
      <c r="D798" s="70" t="s">
        <v>3</v>
      </c>
      <c r="E798" s="48">
        <v>60000</v>
      </c>
      <c r="F798" s="48">
        <v>60000</v>
      </c>
      <c r="G798" s="48">
        <v>0</v>
      </c>
      <c r="H798" s="13">
        <f t="shared" si="155"/>
        <v>0</v>
      </c>
      <c r="I798" s="13">
        <f t="shared" si="156"/>
        <v>0</v>
      </c>
      <c r="J798" s="48">
        <f t="shared" si="154"/>
        <v>-30000</v>
      </c>
    </row>
    <row r="799" spans="1:10" ht="51" x14ac:dyDescent="0.2">
      <c r="A799" s="57"/>
      <c r="B799" s="58"/>
      <c r="C799" s="59">
        <v>2560</v>
      </c>
      <c r="D799" s="61" t="s">
        <v>281</v>
      </c>
      <c r="E799" s="60">
        <v>60000</v>
      </c>
      <c r="F799" s="60">
        <v>60000</v>
      </c>
      <c r="G799" s="60">
        <v>0</v>
      </c>
      <c r="H799" s="53">
        <f t="shared" si="155"/>
        <v>0</v>
      </c>
      <c r="I799" s="53">
        <f t="shared" si="156"/>
        <v>0</v>
      </c>
      <c r="J799" s="60">
        <f t="shared" si="154"/>
        <v>-30000</v>
      </c>
    </row>
    <row r="800" spans="1:10" s="18" customFormat="1" ht="20.25" customHeight="1" x14ac:dyDescent="0.25">
      <c r="A800" s="66"/>
      <c r="B800" s="39" t="s">
        <v>283</v>
      </c>
      <c r="C800" s="55"/>
      <c r="D800" s="63" t="s">
        <v>129</v>
      </c>
      <c r="E800" s="56">
        <v>30000</v>
      </c>
      <c r="F800" s="42">
        <v>30000</v>
      </c>
      <c r="G800" s="42">
        <v>0</v>
      </c>
      <c r="H800" s="44">
        <f t="shared" ref="H800:H802" si="157">+G800/F800</f>
        <v>0</v>
      </c>
      <c r="I800" s="44">
        <f t="shared" ref="I800:I802" si="158">+G800/$G$8</f>
        <v>0</v>
      </c>
      <c r="J800" s="42">
        <f t="shared" si="154"/>
        <v>-15000</v>
      </c>
    </row>
    <row r="801" spans="1:10" s="19" customFormat="1" x14ac:dyDescent="0.2">
      <c r="A801" s="45"/>
      <c r="B801" s="46"/>
      <c r="C801" s="47"/>
      <c r="D801" s="70" t="s">
        <v>3</v>
      </c>
      <c r="E801" s="48">
        <v>30000</v>
      </c>
      <c r="F801" s="48">
        <v>30000</v>
      </c>
      <c r="G801" s="48">
        <v>0</v>
      </c>
      <c r="H801" s="13">
        <f t="shared" si="157"/>
        <v>0</v>
      </c>
      <c r="I801" s="13">
        <f t="shared" si="158"/>
        <v>0</v>
      </c>
      <c r="J801" s="48">
        <f t="shared" si="154"/>
        <v>-15000</v>
      </c>
    </row>
    <row r="802" spans="1:10" x14ac:dyDescent="0.2">
      <c r="A802" s="57"/>
      <c r="B802" s="58"/>
      <c r="C802" s="59">
        <v>4300</v>
      </c>
      <c r="D802" s="61" t="s">
        <v>4</v>
      </c>
      <c r="E802" s="60">
        <v>30000</v>
      </c>
      <c r="F802" s="60">
        <v>30000</v>
      </c>
      <c r="G802" s="60">
        <v>0</v>
      </c>
      <c r="H802" s="53">
        <f t="shared" si="157"/>
        <v>0</v>
      </c>
      <c r="I802" s="53">
        <f t="shared" si="158"/>
        <v>0</v>
      </c>
      <c r="J802" s="60">
        <f t="shared" si="154"/>
        <v>-15000</v>
      </c>
    </row>
    <row r="803" spans="1:10" s="18" customFormat="1" ht="20.25" customHeight="1" x14ac:dyDescent="0.25">
      <c r="A803" s="66"/>
      <c r="B803" s="39" t="s">
        <v>284</v>
      </c>
      <c r="C803" s="55"/>
      <c r="D803" s="63" t="s">
        <v>130</v>
      </c>
      <c r="E803" s="56">
        <v>601000</v>
      </c>
      <c r="F803" s="42">
        <v>601000</v>
      </c>
      <c r="G803" s="42">
        <v>277239.51</v>
      </c>
      <c r="H803" s="44">
        <f t="shared" ref="H803:H809" si="159">+G803/F803</f>
        <v>0.46129702163061564</v>
      </c>
      <c r="I803" s="44">
        <f t="shared" ref="I803:I809" si="160">+G803/$G$8</f>
        <v>9.6186151889239265E-4</v>
      </c>
      <c r="J803" s="42">
        <f t="shared" si="154"/>
        <v>-23260.489999999991</v>
      </c>
    </row>
    <row r="804" spans="1:10" s="19" customFormat="1" x14ac:dyDescent="0.2">
      <c r="A804" s="45"/>
      <c r="B804" s="46"/>
      <c r="C804" s="47"/>
      <c r="D804" s="70" t="s">
        <v>3</v>
      </c>
      <c r="E804" s="48">
        <v>601000</v>
      </c>
      <c r="F804" s="48">
        <v>601000</v>
      </c>
      <c r="G804" s="48">
        <v>277239.51</v>
      </c>
      <c r="H804" s="13">
        <f t="shared" si="159"/>
        <v>0.46129702163061564</v>
      </c>
      <c r="I804" s="13">
        <f t="shared" si="160"/>
        <v>9.6186151889239265E-4</v>
      </c>
      <c r="J804" s="48">
        <f t="shared" si="154"/>
        <v>-23260.489999999991</v>
      </c>
    </row>
    <row r="805" spans="1:10" ht="69" customHeight="1" x14ac:dyDescent="0.2">
      <c r="A805" s="57"/>
      <c r="B805" s="58"/>
      <c r="C805" s="59">
        <v>2360</v>
      </c>
      <c r="D805" s="61" t="s">
        <v>231</v>
      </c>
      <c r="E805" s="60">
        <v>300000</v>
      </c>
      <c r="F805" s="60">
        <v>380000</v>
      </c>
      <c r="G805" s="60">
        <v>226702</v>
      </c>
      <c r="H805" s="53">
        <f t="shared" si="159"/>
        <v>0.59658421052631583</v>
      </c>
      <c r="I805" s="53">
        <f t="shared" si="160"/>
        <v>7.8652544890136036E-4</v>
      </c>
      <c r="J805" s="60">
        <f t="shared" si="154"/>
        <v>36702</v>
      </c>
    </row>
    <row r="806" spans="1:10" ht="51" x14ac:dyDescent="0.2">
      <c r="A806" s="57"/>
      <c r="B806" s="58"/>
      <c r="C806" s="59">
        <v>2560</v>
      </c>
      <c r="D806" s="61" t="s">
        <v>281</v>
      </c>
      <c r="E806" s="60">
        <v>135000</v>
      </c>
      <c r="F806" s="60">
        <v>12000</v>
      </c>
      <c r="G806" s="60">
        <v>8400</v>
      </c>
      <c r="H806" s="53">
        <f t="shared" si="159"/>
        <v>0.7</v>
      </c>
      <c r="I806" s="53">
        <f t="shared" si="160"/>
        <v>2.914316490710901E-5</v>
      </c>
      <c r="J806" s="60">
        <f t="shared" si="154"/>
        <v>2400</v>
      </c>
    </row>
    <row r="807" spans="1:10" x14ac:dyDescent="0.2">
      <c r="A807" s="57"/>
      <c r="B807" s="58"/>
      <c r="C807" s="59">
        <v>4170</v>
      </c>
      <c r="D807" s="61" t="s">
        <v>12</v>
      </c>
      <c r="E807" s="60">
        <v>1000</v>
      </c>
      <c r="F807" s="60">
        <v>5200</v>
      </c>
      <c r="G807" s="60">
        <v>0</v>
      </c>
      <c r="H807" s="53">
        <f t="shared" si="159"/>
        <v>0</v>
      </c>
      <c r="I807" s="53">
        <f t="shared" si="160"/>
        <v>0</v>
      </c>
      <c r="J807" s="60">
        <f t="shared" si="154"/>
        <v>-2600</v>
      </c>
    </row>
    <row r="808" spans="1:10" ht="25.5" x14ac:dyDescent="0.2">
      <c r="A808" s="57"/>
      <c r="B808" s="58"/>
      <c r="C808" s="59">
        <v>4240</v>
      </c>
      <c r="D808" s="61" t="s">
        <v>73</v>
      </c>
      <c r="E808" s="60">
        <v>0</v>
      </c>
      <c r="F808" s="60">
        <v>200</v>
      </c>
      <c r="G808" s="60">
        <v>192.28</v>
      </c>
      <c r="H808" s="53">
        <f t="shared" si="159"/>
        <v>0.96140000000000003</v>
      </c>
      <c r="I808" s="53">
        <f t="shared" si="160"/>
        <v>6.671009224213001E-7</v>
      </c>
      <c r="J808" s="60">
        <f t="shared" si="154"/>
        <v>92.28</v>
      </c>
    </row>
    <row r="809" spans="1:10" x14ac:dyDescent="0.2">
      <c r="A809" s="57"/>
      <c r="B809" s="58"/>
      <c r="C809" s="59">
        <v>4300</v>
      </c>
      <c r="D809" s="61" t="s">
        <v>4</v>
      </c>
      <c r="E809" s="60">
        <v>165000</v>
      </c>
      <c r="F809" s="60">
        <v>203600</v>
      </c>
      <c r="G809" s="60">
        <v>41945.23</v>
      </c>
      <c r="H809" s="53">
        <f t="shared" si="159"/>
        <v>0.20601782907662083</v>
      </c>
      <c r="I809" s="53">
        <f t="shared" si="160"/>
        <v>1.4552580416150193E-4</v>
      </c>
      <c r="J809" s="60">
        <f t="shared" si="154"/>
        <v>-59854.77</v>
      </c>
    </row>
    <row r="810" spans="1:10" s="18" customFormat="1" ht="60" customHeight="1" x14ac:dyDescent="0.25">
      <c r="A810" s="66"/>
      <c r="B810" s="39" t="s">
        <v>285</v>
      </c>
      <c r="C810" s="55"/>
      <c r="D810" s="63" t="s">
        <v>286</v>
      </c>
      <c r="E810" s="56">
        <v>13729</v>
      </c>
      <c r="F810" s="42">
        <v>13661</v>
      </c>
      <c r="G810" s="42">
        <v>6738.8</v>
      </c>
      <c r="H810" s="44">
        <f t="shared" ref="H810" si="161">+G810/F810</f>
        <v>0.4932874606544177</v>
      </c>
      <c r="I810" s="44">
        <f t="shared" ref="I810" si="162">+G810/$G$8</f>
        <v>2.3379757104288836E-5</v>
      </c>
      <c r="J810" s="42">
        <f t="shared" si="154"/>
        <v>-91.699999999999818</v>
      </c>
    </row>
    <row r="811" spans="1:10" s="19" customFormat="1" x14ac:dyDescent="0.2">
      <c r="A811" s="45"/>
      <c r="B811" s="46"/>
      <c r="C811" s="47"/>
      <c r="D811" s="70" t="s">
        <v>3</v>
      </c>
      <c r="E811" s="48">
        <v>13729</v>
      </c>
      <c r="F811" s="48">
        <v>13661</v>
      </c>
      <c r="G811" s="48">
        <v>6738.8</v>
      </c>
      <c r="H811" s="13">
        <f t="shared" ref="H811:H813" si="163">+G811/F811</f>
        <v>0.4932874606544177</v>
      </c>
      <c r="I811" s="13">
        <f t="shared" ref="I811:I813" si="164">+G811/$G$8</f>
        <v>2.3379757104288836E-5</v>
      </c>
      <c r="J811" s="48">
        <f t="shared" si="154"/>
        <v>-91.699999999999818</v>
      </c>
    </row>
    <row r="812" spans="1:10" x14ac:dyDescent="0.2">
      <c r="A812" s="57"/>
      <c r="B812" s="58"/>
      <c r="C812" s="59">
        <v>4130</v>
      </c>
      <c r="D812" s="61" t="s">
        <v>131</v>
      </c>
      <c r="E812" s="60">
        <v>13729</v>
      </c>
      <c r="F812" s="60">
        <v>13661</v>
      </c>
      <c r="G812" s="60">
        <v>6738.8</v>
      </c>
      <c r="H812" s="53">
        <f t="shared" si="163"/>
        <v>0.4932874606544177</v>
      </c>
      <c r="I812" s="53">
        <f t="shared" si="164"/>
        <v>2.3379757104288836E-5</v>
      </c>
      <c r="J812" s="60">
        <f t="shared" si="154"/>
        <v>-91.699999999999818</v>
      </c>
    </row>
    <row r="813" spans="1:10" s="18" customFormat="1" ht="20.25" customHeight="1" x14ac:dyDescent="0.25">
      <c r="A813" s="66"/>
      <c r="B813" s="39" t="s">
        <v>287</v>
      </c>
      <c r="C813" s="55"/>
      <c r="D813" s="63" t="s">
        <v>38</v>
      </c>
      <c r="E813" s="56">
        <v>147000</v>
      </c>
      <c r="F813" s="42">
        <v>147000</v>
      </c>
      <c r="G813" s="42">
        <v>48293.43</v>
      </c>
      <c r="H813" s="44">
        <f t="shared" si="163"/>
        <v>0.32852673469387755</v>
      </c>
      <c r="I813" s="44">
        <f t="shared" si="164"/>
        <v>1.675504040976102E-4</v>
      </c>
      <c r="J813" s="42">
        <f t="shared" si="154"/>
        <v>-25206.57</v>
      </c>
    </row>
    <row r="814" spans="1:10" s="19" customFormat="1" x14ac:dyDescent="0.2">
      <c r="A814" s="45"/>
      <c r="B814" s="46"/>
      <c r="C814" s="47"/>
      <c r="D814" s="70" t="s">
        <v>3</v>
      </c>
      <c r="E814" s="48">
        <v>147000</v>
      </c>
      <c r="F814" s="48">
        <v>147000</v>
      </c>
      <c r="G814" s="48">
        <v>48293.43</v>
      </c>
      <c r="H814" s="13">
        <f t="shared" ref="H814:H819" si="165">+G814/F814</f>
        <v>0.32852673469387755</v>
      </c>
      <c r="I814" s="13">
        <f t="shared" ref="I814:I817" si="166">+G814/$G$8</f>
        <v>1.675504040976102E-4</v>
      </c>
      <c r="J814" s="48">
        <f t="shared" si="154"/>
        <v>-25206.57</v>
      </c>
    </row>
    <row r="815" spans="1:10" x14ac:dyDescent="0.2">
      <c r="A815" s="57"/>
      <c r="B815" s="58"/>
      <c r="C815" s="59">
        <v>3030</v>
      </c>
      <c r="D815" s="61" t="s">
        <v>62</v>
      </c>
      <c r="E815" s="60">
        <v>1000</v>
      </c>
      <c r="F815" s="60">
        <v>1000</v>
      </c>
      <c r="G815" s="60">
        <v>0</v>
      </c>
      <c r="H815" s="53">
        <f t="shared" si="165"/>
        <v>0</v>
      </c>
      <c r="I815" s="53">
        <f t="shared" si="166"/>
        <v>0</v>
      </c>
      <c r="J815" s="60">
        <f t="shared" si="154"/>
        <v>-500</v>
      </c>
    </row>
    <row r="816" spans="1:10" x14ac:dyDescent="0.2">
      <c r="A816" s="57"/>
      <c r="B816" s="58"/>
      <c r="C816" s="59">
        <v>4170</v>
      </c>
      <c r="D816" s="61" t="s">
        <v>12</v>
      </c>
      <c r="E816" s="60">
        <v>36000</v>
      </c>
      <c r="F816" s="60">
        <v>36000</v>
      </c>
      <c r="G816" s="60">
        <v>8530</v>
      </c>
      <c r="H816" s="53">
        <f t="shared" si="165"/>
        <v>0.23694444444444446</v>
      </c>
      <c r="I816" s="53">
        <f t="shared" si="166"/>
        <v>2.959419007829046E-5</v>
      </c>
      <c r="J816" s="60">
        <f t="shared" si="154"/>
        <v>-9470</v>
      </c>
    </row>
    <row r="817" spans="1:10" x14ac:dyDescent="0.2">
      <c r="A817" s="57"/>
      <c r="B817" s="58"/>
      <c r="C817" s="59">
        <v>4300</v>
      </c>
      <c r="D817" s="61" t="s">
        <v>4</v>
      </c>
      <c r="E817" s="60">
        <v>110000</v>
      </c>
      <c r="F817" s="60">
        <v>110000</v>
      </c>
      <c r="G817" s="60">
        <v>39763.43</v>
      </c>
      <c r="H817" s="53">
        <f t="shared" si="165"/>
        <v>0.36148572727272726</v>
      </c>
      <c r="I817" s="53">
        <f t="shared" si="166"/>
        <v>1.3795621401931971E-4</v>
      </c>
      <c r="J817" s="60">
        <f t="shared" si="154"/>
        <v>-15236.57</v>
      </c>
    </row>
    <row r="818" spans="1:10" s="15" customFormat="1" ht="21" customHeight="1" x14ac:dyDescent="0.2">
      <c r="A818" s="37" t="s">
        <v>132</v>
      </c>
      <c r="B818" s="93" t="s">
        <v>133</v>
      </c>
      <c r="C818" s="93"/>
      <c r="D818" s="93"/>
      <c r="E818" s="38">
        <v>2556447</v>
      </c>
      <c r="F818" s="30">
        <v>3531447</v>
      </c>
      <c r="G818" s="30">
        <v>2122753.04</v>
      </c>
      <c r="H818" s="29">
        <f t="shared" si="165"/>
        <v>0.60110007031112178</v>
      </c>
      <c r="I818" s="29">
        <f>+G818/$G$8</f>
        <v>7.3647311787841639E-3</v>
      </c>
      <c r="J818" s="30">
        <f t="shared" si="154"/>
        <v>357029.54000000004</v>
      </c>
    </row>
    <row r="819" spans="1:10" s="18" customFormat="1" ht="32.25" customHeight="1" x14ac:dyDescent="0.25">
      <c r="A819" s="66"/>
      <c r="B819" s="39" t="s">
        <v>288</v>
      </c>
      <c r="C819" s="55"/>
      <c r="D819" s="63" t="s">
        <v>134</v>
      </c>
      <c r="E819" s="56">
        <v>100000</v>
      </c>
      <c r="F819" s="42">
        <v>100000</v>
      </c>
      <c r="G819" s="42">
        <v>69543.75</v>
      </c>
      <c r="H819" s="44">
        <f t="shared" si="165"/>
        <v>0.69543750000000004</v>
      </c>
      <c r="I819" s="44">
        <f t="shared" ref="I819" si="167">+G819/$G$8</f>
        <v>2.4127678267961457E-4</v>
      </c>
      <c r="J819" s="42">
        <f t="shared" si="154"/>
        <v>19543.75</v>
      </c>
    </row>
    <row r="820" spans="1:10" s="19" customFormat="1" x14ac:dyDescent="0.2">
      <c r="A820" s="45"/>
      <c r="B820" s="46"/>
      <c r="C820" s="47"/>
      <c r="D820" s="70" t="s">
        <v>3</v>
      </c>
      <c r="E820" s="48">
        <v>100000</v>
      </c>
      <c r="F820" s="48">
        <v>100000</v>
      </c>
      <c r="G820" s="48">
        <v>69543.75</v>
      </c>
      <c r="H820" s="13">
        <f t="shared" ref="H820:H823" si="168">+G820/F820</f>
        <v>0.69543750000000004</v>
      </c>
      <c r="I820" s="13">
        <f t="shared" ref="I820:I823" si="169">+G820/$G$8</f>
        <v>2.4127678267961457E-4</v>
      </c>
      <c r="J820" s="48">
        <f t="shared" si="154"/>
        <v>19543.75</v>
      </c>
    </row>
    <row r="821" spans="1:10" ht="64.5" customHeight="1" x14ac:dyDescent="0.2">
      <c r="A821" s="57"/>
      <c r="B821" s="58"/>
      <c r="C821" s="59">
        <v>2360</v>
      </c>
      <c r="D821" s="61" t="s">
        <v>231</v>
      </c>
      <c r="E821" s="60">
        <v>80000</v>
      </c>
      <c r="F821" s="60">
        <v>42000</v>
      </c>
      <c r="G821" s="60">
        <v>32000</v>
      </c>
      <c r="H821" s="53">
        <f t="shared" si="168"/>
        <v>0.76190476190476186</v>
      </c>
      <c r="I821" s="53">
        <f t="shared" si="169"/>
        <v>1.1102158059851052E-4</v>
      </c>
      <c r="J821" s="60">
        <f t="shared" si="154"/>
        <v>11000</v>
      </c>
    </row>
    <row r="822" spans="1:10" x14ac:dyDescent="0.2">
      <c r="A822" s="57"/>
      <c r="B822" s="58"/>
      <c r="C822" s="59">
        <v>4300</v>
      </c>
      <c r="D822" s="61" t="s">
        <v>4</v>
      </c>
      <c r="E822" s="60">
        <v>20000</v>
      </c>
      <c r="F822" s="60">
        <v>58000</v>
      </c>
      <c r="G822" s="60">
        <v>37543.75</v>
      </c>
      <c r="H822" s="53">
        <f t="shared" si="168"/>
        <v>0.64730603448275859</v>
      </c>
      <c r="I822" s="53">
        <f t="shared" si="169"/>
        <v>1.3025520208110404E-4</v>
      </c>
      <c r="J822" s="60">
        <f t="shared" si="154"/>
        <v>8543.75</v>
      </c>
    </row>
    <row r="823" spans="1:10" s="18" customFormat="1" ht="60" customHeight="1" x14ac:dyDescent="0.25">
      <c r="A823" s="66"/>
      <c r="B823" s="39" t="s">
        <v>289</v>
      </c>
      <c r="C823" s="55"/>
      <c r="D823" s="63" t="s">
        <v>290</v>
      </c>
      <c r="E823" s="56">
        <v>760000</v>
      </c>
      <c r="F823" s="42">
        <v>760000</v>
      </c>
      <c r="G823" s="42">
        <v>474092.5</v>
      </c>
      <c r="H823" s="44">
        <f t="shared" si="168"/>
        <v>0.62380592105263155</v>
      </c>
      <c r="I823" s="44">
        <f t="shared" si="169"/>
        <v>1.6448280843718546E-3</v>
      </c>
      <c r="J823" s="42">
        <f t="shared" si="154"/>
        <v>94092.5</v>
      </c>
    </row>
    <row r="824" spans="1:10" s="19" customFormat="1" x14ac:dyDescent="0.2">
      <c r="A824" s="45"/>
      <c r="B824" s="46"/>
      <c r="C824" s="47"/>
      <c r="D824" s="70" t="s">
        <v>3</v>
      </c>
      <c r="E824" s="48">
        <v>760000</v>
      </c>
      <c r="F824" s="48">
        <v>760000</v>
      </c>
      <c r="G824" s="48">
        <v>474092.5</v>
      </c>
      <c r="H824" s="13">
        <f t="shared" ref="H824:H835" si="170">+G824/F824</f>
        <v>0.62380592105263155</v>
      </c>
      <c r="I824" s="13">
        <f t="shared" ref="I824:I835" si="171">+G824/$G$8</f>
        <v>1.6448280843718546E-3</v>
      </c>
      <c r="J824" s="48">
        <f t="shared" si="154"/>
        <v>94092.5</v>
      </c>
    </row>
    <row r="825" spans="1:10" x14ac:dyDescent="0.2">
      <c r="A825" s="57"/>
      <c r="B825" s="58"/>
      <c r="C825" s="59">
        <v>4010</v>
      </c>
      <c r="D825" s="61" t="s">
        <v>7</v>
      </c>
      <c r="E825" s="60">
        <v>392000</v>
      </c>
      <c r="F825" s="60">
        <v>394109</v>
      </c>
      <c r="G825" s="60">
        <v>264741.93</v>
      </c>
      <c r="H825" s="53">
        <f t="shared" si="170"/>
        <v>0.6717479935753814</v>
      </c>
      <c r="I825" s="53">
        <f t="shared" si="171"/>
        <v>9.1850210997813215E-4</v>
      </c>
      <c r="J825" s="60">
        <f t="shared" si="154"/>
        <v>67687.429999999993</v>
      </c>
    </row>
    <row r="826" spans="1:10" x14ac:dyDescent="0.2">
      <c r="A826" s="57"/>
      <c r="B826" s="58"/>
      <c r="C826" s="59">
        <v>4040</v>
      </c>
      <c r="D826" s="61" t="s">
        <v>8</v>
      </c>
      <c r="E826" s="60">
        <v>42000</v>
      </c>
      <c r="F826" s="60">
        <v>39891</v>
      </c>
      <c r="G826" s="60">
        <v>39890.9</v>
      </c>
      <c r="H826" s="53">
        <f t="shared" si="170"/>
        <v>0.9999974931688852</v>
      </c>
      <c r="I826" s="53">
        <f t="shared" si="171"/>
        <v>1.3839846154678511E-4</v>
      </c>
      <c r="J826" s="60">
        <f t="shared" si="154"/>
        <v>19945.400000000001</v>
      </c>
    </row>
    <row r="827" spans="1:10" x14ac:dyDescent="0.2">
      <c r="A827" s="57"/>
      <c r="B827" s="58"/>
      <c r="C827" s="59">
        <v>4110</v>
      </c>
      <c r="D827" s="61" t="s">
        <v>9</v>
      </c>
      <c r="E827" s="60">
        <v>66619</v>
      </c>
      <c r="F827" s="60">
        <v>66619</v>
      </c>
      <c r="G827" s="60">
        <v>43567.87</v>
      </c>
      <c r="H827" s="53">
        <f t="shared" si="170"/>
        <v>0.65398564973956386</v>
      </c>
      <c r="I827" s="53">
        <f t="shared" si="171"/>
        <v>1.5115543095970091E-4</v>
      </c>
      <c r="J827" s="60">
        <f t="shared" si="154"/>
        <v>10258.370000000003</v>
      </c>
    </row>
    <row r="828" spans="1:10" x14ac:dyDescent="0.2">
      <c r="A828" s="57"/>
      <c r="B828" s="58"/>
      <c r="C828" s="59">
        <v>4120</v>
      </c>
      <c r="D828" s="61" t="s">
        <v>10</v>
      </c>
      <c r="E828" s="60">
        <v>10633</v>
      </c>
      <c r="F828" s="60">
        <v>10633</v>
      </c>
      <c r="G828" s="60">
        <v>5845.29</v>
      </c>
      <c r="H828" s="53">
        <f t="shared" si="170"/>
        <v>0.54973102605097335</v>
      </c>
      <c r="I828" s="53">
        <f t="shared" si="171"/>
        <v>2.027979171427086E-5</v>
      </c>
      <c r="J828" s="60">
        <f t="shared" si="154"/>
        <v>528.79</v>
      </c>
    </row>
    <row r="829" spans="1:10" x14ac:dyDescent="0.2">
      <c r="A829" s="57"/>
      <c r="B829" s="58"/>
      <c r="C829" s="59">
        <v>4210</v>
      </c>
      <c r="D829" s="61" t="s">
        <v>13</v>
      </c>
      <c r="E829" s="60">
        <v>8000</v>
      </c>
      <c r="F829" s="60">
        <v>8000</v>
      </c>
      <c r="G829" s="60">
        <v>3452.68</v>
      </c>
      <c r="H829" s="53">
        <f t="shared" si="170"/>
        <v>0.431585</v>
      </c>
      <c r="I829" s="53">
        <f t="shared" si="171"/>
        <v>1.197881221565204E-5</v>
      </c>
      <c r="J829" s="60">
        <f t="shared" si="154"/>
        <v>-547.32000000000016</v>
      </c>
    </row>
    <row r="830" spans="1:10" x14ac:dyDescent="0.2">
      <c r="A830" s="57"/>
      <c r="B830" s="58"/>
      <c r="C830" s="59">
        <v>4300</v>
      </c>
      <c r="D830" s="61" t="s">
        <v>4</v>
      </c>
      <c r="E830" s="60">
        <v>90000</v>
      </c>
      <c r="F830" s="60">
        <v>90000</v>
      </c>
      <c r="G830" s="60">
        <v>44978.52</v>
      </c>
      <c r="H830" s="53">
        <f t="shared" si="170"/>
        <v>0.49976133333333328</v>
      </c>
      <c r="I830" s="53">
        <f t="shared" si="171"/>
        <v>1.5604957448067867E-4</v>
      </c>
      <c r="J830" s="60">
        <f t="shared" si="154"/>
        <v>-21.480000000003201</v>
      </c>
    </row>
    <row r="831" spans="1:10" x14ac:dyDescent="0.2">
      <c r="A831" s="57"/>
      <c r="B831" s="58"/>
      <c r="C831" s="59">
        <v>4380</v>
      </c>
      <c r="D831" s="61" t="s">
        <v>19</v>
      </c>
      <c r="E831" s="60">
        <v>500</v>
      </c>
      <c r="F831" s="60">
        <v>500</v>
      </c>
      <c r="G831" s="60">
        <v>135.30000000000001</v>
      </c>
      <c r="H831" s="53">
        <f t="shared" si="170"/>
        <v>0.27060000000000001</v>
      </c>
      <c r="I831" s="53">
        <f t="shared" si="171"/>
        <v>4.6941312046807735E-7</v>
      </c>
      <c r="J831" s="60">
        <f t="shared" si="154"/>
        <v>-114.69999999999999</v>
      </c>
    </row>
    <row r="832" spans="1:10" ht="25.5" x14ac:dyDescent="0.2">
      <c r="A832" s="57"/>
      <c r="B832" s="58"/>
      <c r="C832" s="59">
        <v>4400</v>
      </c>
      <c r="D832" s="61" t="s">
        <v>207</v>
      </c>
      <c r="E832" s="60">
        <v>130848</v>
      </c>
      <c r="F832" s="60">
        <v>130848</v>
      </c>
      <c r="G832" s="60">
        <v>58825.37</v>
      </c>
      <c r="H832" s="53">
        <f t="shared" si="170"/>
        <v>0.44957026473465395</v>
      </c>
      <c r="I832" s="53">
        <f t="shared" si="171"/>
        <v>2.0409017364663134E-4</v>
      </c>
      <c r="J832" s="60">
        <f t="shared" si="154"/>
        <v>-6598.6299999999974</v>
      </c>
    </row>
    <row r="833" spans="1:10" ht="25.5" x14ac:dyDescent="0.2">
      <c r="A833" s="57"/>
      <c r="B833" s="58"/>
      <c r="C833" s="59">
        <v>4440</v>
      </c>
      <c r="D833" s="61" t="s">
        <v>24</v>
      </c>
      <c r="E833" s="60">
        <v>18400</v>
      </c>
      <c r="F833" s="60">
        <v>18400</v>
      </c>
      <c r="G833" s="60">
        <v>12306.75</v>
      </c>
      <c r="H833" s="53">
        <f t="shared" si="170"/>
        <v>0.66884510869565217</v>
      </c>
      <c r="I833" s="53">
        <f t="shared" si="171"/>
        <v>4.2697338657209983E-5</v>
      </c>
      <c r="J833" s="60">
        <f t="shared" si="154"/>
        <v>3106.75</v>
      </c>
    </row>
    <row r="834" spans="1:10" ht="25.5" x14ac:dyDescent="0.2">
      <c r="A834" s="57"/>
      <c r="B834" s="58"/>
      <c r="C834" s="59">
        <v>4610</v>
      </c>
      <c r="D834" s="61" t="s">
        <v>27</v>
      </c>
      <c r="E834" s="60">
        <v>1000</v>
      </c>
      <c r="F834" s="60">
        <v>1000</v>
      </c>
      <c r="G834" s="60">
        <v>347.89</v>
      </c>
      <c r="H834" s="53">
        <f t="shared" si="170"/>
        <v>0.34788999999999998</v>
      </c>
      <c r="I834" s="53">
        <f t="shared" si="171"/>
        <v>1.2069780523254945E-6</v>
      </c>
      <c r="J834" s="60">
        <f t="shared" si="154"/>
        <v>-152.11000000000001</v>
      </c>
    </row>
    <row r="835" spans="1:10" s="18" customFormat="1" ht="19.5" customHeight="1" x14ac:dyDescent="0.25">
      <c r="A835" s="66"/>
      <c r="B835" s="39" t="s">
        <v>291</v>
      </c>
      <c r="C835" s="55"/>
      <c r="D835" s="63" t="s">
        <v>135</v>
      </c>
      <c r="E835" s="56">
        <v>1088349</v>
      </c>
      <c r="F835" s="42">
        <v>1088349</v>
      </c>
      <c r="G835" s="42">
        <v>977116.44</v>
      </c>
      <c r="H835" s="44">
        <f t="shared" si="170"/>
        <v>0.89779697505120137</v>
      </c>
      <c r="I835" s="44">
        <f t="shared" si="171"/>
        <v>3.3900316124246769E-3</v>
      </c>
      <c r="J835" s="42">
        <f t="shared" si="154"/>
        <v>432941.93999999994</v>
      </c>
    </row>
    <row r="836" spans="1:10" s="19" customFormat="1" x14ac:dyDescent="0.2">
      <c r="A836" s="45"/>
      <c r="B836" s="46"/>
      <c r="C836" s="47"/>
      <c r="D836" s="70" t="s">
        <v>3</v>
      </c>
      <c r="E836" s="48">
        <v>1088349</v>
      </c>
      <c r="F836" s="48">
        <v>1088349</v>
      </c>
      <c r="G836" s="48">
        <v>977116.44</v>
      </c>
      <c r="H836" s="13">
        <f t="shared" ref="H836:H841" si="172">+G836/F836</f>
        <v>0.89779697505120137</v>
      </c>
      <c r="I836" s="13">
        <f t="shared" ref="I836:I841" si="173">+G836/$G$8</f>
        <v>3.3900316124246769E-3</v>
      </c>
      <c r="J836" s="48">
        <f t="shared" si="154"/>
        <v>432941.93999999994</v>
      </c>
    </row>
    <row r="837" spans="1:10" ht="66.75" customHeight="1" x14ac:dyDescent="0.2">
      <c r="A837" s="57"/>
      <c r="B837" s="58"/>
      <c r="C837" s="59">
        <v>2360</v>
      </c>
      <c r="D837" s="61" t="s">
        <v>231</v>
      </c>
      <c r="E837" s="60">
        <v>1020000</v>
      </c>
      <c r="F837" s="60">
        <v>1020000</v>
      </c>
      <c r="G837" s="60">
        <v>976849</v>
      </c>
      <c r="H837" s="53">
        <f t="shared" si="172"/>
        <v>0.95769509803921571</v>
      </c>
      <c r="I837" s="53">
        <f t="shared" si="173"/>
        <v>3.3891037495648252E-3</v>
      </c>
      <c r="J837" s="60">
        <f t="shared" si="154"/>
        <v>466849</v>
      </c>
    </row>
    <row r="838" spans="1:10" x14ac:dyDescent="0.2">
      <c r="A838" s="57"/>
      <c r="B838" s="58"/>
      <c r="C838" s="59">
        <v>3030</v>
      </c>
      <c r="D838" s="61" t="s">
        <v>62</v>
      </c>
      <c r="E838" s="60">
        <v>5000</v>
      </c>
      <c r="F838" s="60">
        <v>5000</v>
      </c>
      <c r="G838" s="60">
        <v>267.44</v>
      </c>
      <c r="H838" s="53">
        <f t="shared" si="172"/>
        <v>5.3488000000000001E-2</v>
      </c>
      <c r="I838" s="53">
        <f t="shared" si="173"/>
        <v>9.2786285985205172E-7</v>
      </c>
      <c r="J838" s="60">
        <f t="shared" si="154"/>
        <v>-2232.56</v>
      </c>
    </row>
    <row r="839" spans="1:10" x14ac:dyDescent="0.2">
      <c r="A839" s="57"/>
      <c r="B839" s="58"/>
      <c r="C839" s="59">
        <v>4170</v>
      </c>
      <c r="D839" s="61" t="s">
        <v>12</v>
      </c>
      <c r="E839" s="60">
        <v>3349</v>
      </c>
      <c r="F839" s="60">
        <v>3349</v>
      </c>
      <c r="G839" s="60">
        <v>0</v>
      </c>
      <c r="H839" s="53">
        <f t="shared" si="172"/>
        <v>0</v>
      </c>
      <c r="I839" s="53">
        <f t="shared" si="173"/>
        <v>0</v>
      </c>
      <c r="J839" s="60">
        <f t="shared" si="154"/>
        <v>-1674.5</v>
      </c>
    </row>
    <row r="840" spans="1:10" x14ac:dyDescent="0.2">
      <c r="A840" s="57"/>
      <c r="B840" s="58"/>
      <c r="C840" s="59">
        <v>4300</v>
      </c>
      <c r="D840" s="61" t="s">
        <v>4</v>
      </c>
      <c r="E840" s="60">
        <v>60000</v>
      </c>
      <c r="F840" s="60">
        <v>60000</v>
      </c>
      <c r="G840" s="60">
        <v>0</v>
      </c>
      <c r="H840" s="53">
        <f t="shared" si="172"/>
        <v>0</v>
      </c>
      <c r="I840" s="53">
        <f t="shared" si="173"/>
        <v>0</v>
      </c>
      <c r="J840" s="60">
        <f t="shared" si="154"/>
        <v>-30000</v>
      </c>
    </row>
    <row r="841" spans="1:10" s="18" customFormat="1" ht="18.75" customHeight="1" x14ac:dyDescent="0.25">
      <c r="A841" s="66"/>
      <c r="B841" s="39" t="s">
        <v>292</v>
      </c>
      <c r="C841" s="55"/>
      <c r="D841" s="63" t="s">
        <v>136</v>
      </c>
      <c r="E841" s="56">
        <v>608098</v>
      </c>
      <c r="F841" s="42">
        <v>1583098</v>
      </c>
      <c r="G841" s="42">
        <v>602000.35</v>
      </c>
      <c r="H841" s="44">
        <f t="shared" si="172"/>
        <v>0.38026726709275105</v>
      </c>
      <c r="I841" s="44">
        <f t="shared" si="173"/>
        <v>2.0885946993080169E-3</v>
      </c>
      <c r="J841" s="42">
        <f t="shared" si="154"/>
        <v>-189548.65000000002</v>
      </c>
    </row>
    <row r="842" spans="1:10" s="19" customFormat="1" x14ac:dyDescent="0.2">
      <c r="A842" s="45"/>
      <c r="B842" s="46"/>
      <c r="C842" s="47"/>
      <c r="D842" s="70" t="s">
        <v>3</v>
      </c>
      <c r="E842" s="48">
        <v>608098</v>
      </c>
      <c r="F842" s="48">
        <v>1583098</v>
      </c>
      <c r="G842" s="48">
        <v>602000.35</v>
      </c>
      <c r="H842" s="13">
        <f t="shared" ref="H842:H857" si="174">+G842/F842</f>
        <v>0.38026726709275105</v>
      </c>
      <c r="I842" s="13">
        <f t="shared" ref="I842:I857" si="175">+G842/$G$8</f>
        <v>2.0885946993080169E-3</v>
      </c>
      <c r="J842" s="48">
        <f t="shared" si="154"/>
        <v>-189548.65000000002</v>
      </c>
    </row>
    <row r="843" spans="1:10" ht="38.25" x14ac:dyDescent="0.2">
      <c r="A843" s="57"/>
      <c r="B843" s="58"/>
      <c r="C843" s="59">
        <v>2810</v>
      </c>
      <c r="D843" s="61" t="s">
        <v>293</v>
      </c>
      <c r="E843" s="60">
        <v>81250</v>
      </c>
      <c r="F843" s="60">
        <v>197500</v>
      </c>
      <c r="G843" s="60">
        <v>60000</v>
      </c>
      <c r="H843" s="53">
        <f t="shared" si="174"/>
        <v>0.30379746835443039</v>
      </c>
      <c r="I843" s="53">
        <f t="shared" si="175"/>
        <v>2.0816546362220723E-4</v>
      </c>
      <c r="J843" s="60">
        <f t="shared" si="154"/>
        <v>-38750</v>
      </c>
    </row>
    <row r="844" spans="1:10" ht="38.25" x14ac:dyDescent="0.2">
      <c r="A844" s="57"/>
      <c r="B844" s="58"/>
      <c r="C844" s="59">
        <v>2820</v>
      </c>
      <c r="D844" s="61" t="s">
        <v>294</v>
      </c>
      <c r="E844" s="60">
        <v>106250</v>
      </c>
      <c r="F844" s="60">
        <v>235000</v>
      </c>
      <c r="G844" s="60">
        <v>70000</v>
      </c>
      <c r="H844" s="53">
        <f t="shared" si="174"/>
        <v>0.2978723404255319</v>
      </c>
      <c r="I844" s="53">
        <f t="shared" si="175"/>
        <v>2.4285970755924177E-4</v>
      </c>
      <c r="J844" s="60">
        <f t="shared" si="154"/>
        <v>-47500</v>
      </c>
    </row>
    <row r="845" spans="1:10" x14ac:dyDescent="0.2">
      <c r="A845" s="57"/>
      <c r="B845" s="58"/>
      <c r="C845" s="59">
        <v>3020</v>
      </c>
      <c r="D845" s="61" t="s">
        <v>6</v>
      </c>
      <c r="E845" s="60">
        <v>124</v>
      </c>
      <c r="F845" s="60">
        <v>124</v>
      </c>
      <c r="G845" s="60">
        <v>0</v>
      </c>
      <c r="H845" s="53">
        <f t="shared" si="174"/>
        <v>0</v>
      </c>
      <c r="I845" s="53">
        <f t="shared" si="175"/>
        <v>0</v>
      </c>
      <c r="J845" s="60">
        <f t="shared" si="154"/>
        <v>-62</v>
      </c>
    </row>
    <row r="846" spans="1:10" x14ac:dyDescent="0.2">
      <c r="A846" s="57"/>
      <c r="B846" s="58"/>
      <c r="C846" s="59">
        <v>4010</v>
      </c>
      <c r="D846" s="61" t="s">
        <v>7</v>
      </c>
      <c r="E846" s="60">
        <v>242473</v>
      </c>
      <c r="F846" s="60">
        <v>630727</v>
      </c>
      <c r="G846" s="60">
        <v>353249.57</v>
      </c>
      <c r="H846" s="53">
        <f t="shared" si="174"/>
        <v>0.56006730328652488</v>
      </c>
      <c r="I846" s="53">
        <f t="shared" si="175"/>
        <v>1.2255726752232559E-3</v>
      </c>
      <c r="J846" s="60">
        <f t="shared" si="154"/>
        <v>37886.070000000007</v>
      </c>
    </row>
    <row r="847" spans="1:10" x14ac:dyDescent="0.2">
      <c r="A847" s="57"/>
      <c r="B847" s="58"/>
      <c r="C847" s="59">
        <v>4040</v>
      </c>
      <c r="D847" s="61" t="s">
        <v>8</v>
      </c>
      <c r="E847" s="60">
        <v>12750</v>
      </c>
      <c r="F847" s="60">
        <v>12750</v>
      </c>
      <c r="G847" s="60">
        <v>0</v>
      </c>
      <c r="H847" s="53">
        <f t="shared" si="174"/>
        <v>0</v>
      </c>
      <c r="I847" s="53">
        <f t="shared" si="175"/>
        <v>0</v>
      </c>
      <c r="J847" s="60">
        <f t="shared" si="154"/>
        <v>-6375</v>
      </c>
    </row>
    <row r="848" spans="1:10" x14ac:dyDescent="0.2">
      <c r="A848" s="57"/>
      <c r="B848" s="58"/>
      <c r="C848" s="59">
        <v>4110</v>
      </c>
      <c r="D848" s="61" t="s">
        <v>9</v>
      </c>
      <c r="E848" s="60">
        <v>39177</v>
      </c>
      <c r="F848" s="60">
        <v>107665</v>
      </c>
      <c r="G848" s="60">
        <v>61111.6</v>
      </c>
      <c r="H848" s="53">
        <f t="shared" si="174"/>
        <v>0.56760878651372315</v>
      </c>
      <c r="I848" s="53">
        <f t="shared" si="175"/>
        <v>2.1202207577824799E-4</v>
      </c>
      <c r="J848" s="60">
        <f t="shared" si="154"/>
        <v>7279.0999999999985</v>
      </c>
    </row>
    <row r="849" spans="1:10" x14ac:dyDescent="0.2">
      <c r="A849" s="57"/>
      <c r="B849" s="58"/>
      <c r="C849" s="59">
        <v>4120</v>
      </c>
      <c r="D849" s="61" t="s">
        <v>10</v>
      </c>
      <c r="E849" s="60">
        <v>6253</v>
      </c>
      <c r="F849" s="60">
        <v>15765</v>
      </c>
      <c r="G849" s="60">
        <v>7723.5</v>
      </c>
      <c r="H849" s="53">
        <f t="shared" si="174"/>
        <v>0.48991436726926735</v>
      </c>
      <c r="I849" s="53">
        <f t="shared" si="175"/>
        <v>2.6796099304768624E-5</v>
      </c>
      <c r="J849" s="60">
        <f t="shared" si="154"/>
        <v>-159</v>
      </c>
    </row>
    <row r="850" spans="1:10" x14ac:dyDescent="0.2">
      <c r="A850" s="57"/>
      <c r="B850" s="58"/>
      <c r="C850" s="59">
        <v>4170</v>
      </c>
      <c r="D850" s="61" t="s">
        <v>12</v>
      </c>
      <c r="E850" s="60">
        <v>3400</v>
      </c>
      <c r="F850" s="60">
        <v>10400</v>
      </c>
      <c r="G850" s="60">
        <v>800</v>
      </c>
      <c r="H850" s="53">
        <f t="shared" si="174"/>
        <v>7.6923076923076927E-2</v>
      </c>
      <c r="I850" s="53">
        <f t="shared" si="175"/>
        <v>2.775539514962763E-6</v>
      </c>
      <c r="J850" s="60">
        <f t="shared" si="154"/>
        <v>-4400</v>
      </c>
    </row>
    <row r="851" spans="1:10" x14ac:dyDescent="0.2">
      <c r="A851" s="57"/>
      <c r="B851" s="58"/>
      <c r="C851" s="59">
        <v>4210</v>
      </c>
      <c r="D851" s="61" t="s">
        <v>13</v>
      </c>
      <c r="E851" s="60">
        <v>54000</v>
      </c>
      <c r="F851" s="60">
        <v>98000</v>
      </c>
      <c r="G851" s="60">
        <v>12864.7</v>
      </c>
      <c r="H851" s="53">
        <f t="shared" si="174"/>
        <v>0.13127244897959184</v>
      </c>
      <c r="I851" s="53">
        <f t="shared" si="175"/>
        <v>4.4633103997676828E-5</v>
      </c>
      <c r="J851" s="60">
        <f t="shared" si="154"/>
        <v>-36135.300000000003</v>
      </c>
    </row>
    <row r="852" spans="1:10" ht="25.5" x14ac:dyDescent="0.2">
      <c r="A852" s="57"/>
      <c r="B852" s="58"/>
      <c r="C852" s="59">
        <v>4240</v>
      </c>
      <c r="D852" s="61" t="s">
        <v>73</v>
      </c>
      <c r="E852" s="60">
        <v>500</v>
      </c>
      <c r="F852" s="60">
        <v>5500</v>
      </c>
      <c r="G852" s="60">
        <v>29.9</v>
      </c>
      <c r="H852" s="53">
        <f t="shared" si="174"/>
        <v>5.4363636363636359E-3</v>
      </c>
      <c r="I852" s="53">
        <f t="shared" si="175"/>
        <v>1.0373578937173326E-7</v>
      </c>
      <c r="J852" s="60">
        <f t="shared" si="154"/>
        <v>-2720.1</v>
      </c>
    </row>
    <row r="853" spans="1:10" x14ac:dyDescent="0.2">
      <c r="A853" s="57"/>
      <c r="B853" s="58"/>
      <c r="C853" s="59">
        <v>4260</v>
      </c>
      <c r="D853" s="61" t="s">
        <v>14</v>
      </c>
      <c r="E853" s="60">
        <v>1625</v>
      </c>
      <c r="F853" s="60">
        <v>11625</v>
      </c>
      <c r="G853" s="60">
        <v>3512.56</v>
      </c>
      <c r="H853" s="53">
        <f t="shared" si="174"/>
        <v>0.30215569892473115</v>
      </c>
      <c r="I853" s="53">
        <f t="shared" si="175"/>
        <v>1.2186561348347003E-5</v>
      </c>
      <c r="J853" s="60">
        <f t="shared" si="154"/>
        <v>-2299.94</v>
      </c>
    </row>
    <row r="854" spans="1:10" x14ac:dyDescent="0.2">
      <c r="A854" s="57"/>
      <c r="B854" s="58"/>
      <c r="C854" s="59">
        <v>4280</v>
      </c>
      <c r="D854" s="61" t="s">
        <v>16</v>
      </c>
      <c r="E854" s="60">
        <v>350</v>
      </c>
      <c r="F854" s="60">
        <v>2350</v>
      </c>
      <c r="G854" s="60">
        <v>286.49</v>
      </c>
      <c r="H854" s="53">
        <f t="shared" si="174"/>
        <v>0.12191063829787234</v>
      </c>
      <c r="I854" s="53">
        <f t="shared" si="175"/>
        <v>9.9395539455210254E-7</v>
      </c>
      <c r="J854" s="60">
        <f t="shared" si="154"/>
        <v>-888.51</v>
      </c>
    </row>
    <row r="855" spans="1:10" x14ac:dyDescent="0.2">
      <c r="A855" s="57"/>
      <c r="B855" s="58"/>
      <c r="C855" s="59">
        <v>4300</v>
      </c>
      <c r="D855" s="61" t="s">
        <v>4</v>
      </c>
      <c r="E855" s="60">
        <v>2425</v>
      </c>
      <c r="F855" s="60">
        <v>22871</v>
      </c>
      <c r="G855" s="60">
        <v>12898.84</v>
      </c>
      <c r="H855" s="53">
        <f t="shared" si="174"/>
        <v>0.56398233570897649</v>
      </c>
      <c r="I855" s="53">
        <f t="shared" si="175"/>
        <v>4.4751550146477858E-5</v>
      </c>
      <c r="J855" s="60">
        <f t="shared" si="154"/>
        <v>1463.3400000000001</v>
      </c>
    </row>
    <row r="856" spans="1:10" x14ac:dyDescent="0.2">
      <c r="A856" s="57"/>
      <c r="B856" s="58"/>
      <c r="C856" s="59">
        <v>4350</v>
      </c>
      <c r="D856" s="61" t="s">
        <v>17</v>
      </c>
      <c r="E856" s="60">
        <v>800</v>
      </c>
      <c r="F856" s="60">
        <v>3200</v>
      </c>
      <c r="G856" s="60">
        <v>422.82</v>
      </c>
      <c r="H856" s="53">
        <f t="shared" si="174"/>
        <v>0.13213125000000001</v>
      </c>
      <c r="I856" s="53">
        <f t="shared" si="175"/>
        <v>1.4669420221456944E-6</v>
      </c>
      <c r="J856" s="60">
        <f t="shared" si="154"/>
        <v>-1177.18</v>
      </c>
    </row>
    <row r="857" spans="1:10" ht="38.25" x14ac:dyDescent="0.2">
      <c r="A857" s="57"/>
      <c r="B857" s="58"/>
      <c r="C857" s="59">
        <v>4360</v>
      </c>
      <c r="D857" s="61" t="s">
        <v>225</v>
      </c>
      <c r="E857" s="60">
        <v>1200</v>
      </c>
      <c r="F857" s="60">
        <v>10000</v>
      </c>
      <c r="G857" s="60">
        <v>0</v>
      </c>
      <c r="H857" s="53">
        <f t="shared" si="174"/>
        <v>0</v>
      </c>
      <c r="I857" s="53">
        <f t="shared" si="175"/>
        <v>0</v>
      </c>
      <c r="J857" s="60">
        <f t="shared" ref="J857:J920" si="176">+G857-F857*50%</f>
        <v>-5000</v>
      </c>
    </row>
    <row r="858" spans="1:10" ht="38.25" x14ac:dyDescent="0.2">
      <c r="A858" s="57"/>
      <c r="B858" s="58"/>
      <c r="C858" s="59">
        <v>4370</v>
      </c>
      <c r="D858" s="61" t="s">
        <v>235</v>
      </c>
      <c r="E858" s="60">
        <v>6000</v>
      </c>
      <c r="F858" s="60">
        <v>23000</v>
      </c>
      <c r="G858" s="60">
        <v>1748.65</v>
      </c>
      <c r="H858" s="53">
        <f t="shared" ref="H858:H865" si="177">+G858/F858</f>
        <v>7.6028260869565226E-2</v>
      </c>
      <c r="I858" s="53">
        <f t="shared" ref="I858:I863" si="178">+G858/$G$8</f>
        <v>6.0668089660495444E-6</v>
      </c>
      <c r="J858" s="60">
        <f t="shared" si="176"/>
        <v>-9751.35</v>
      </c>
    </row>
    <row r="859" spans="1:10" ht="25.5" x14ac:dyDescent="0.2">
      <c r="A859" s="57"/>
      <c r="B859" s="58"/>
      <c r="C859" s="59">
        <v>4400</v>
      </c>
      <c r="D859" s="61" t="s">
        <v>207</v>
      </c>
      <c r="E859" s="60">
        <v>39514</v>
      </c>
      <c r="F859" s="60">
        <v>122314</v>
      </c>
      <c r="G859" s="60">
        <v>0</v>
      </c>
      <c r="H859" s="53">
        <f t="shared" si="177"/>
        <v>0</v>
      </c>
      <c r="I859" s="53">
        <f t="shared" si="178"/>
        <v>0</v>
      </c>
      <c r="J859" s="60">
        <f t="shared" si="176"/>
        <v>-61157</v>
      </c>
    </row>
    <row r="860" spans="1:10" x14ac:dyDescent="0.2">
      <c r="A860" s="57"/>
      <c r="B860" s="58"/>
      <c r="C860" s="59">
        <v>4410</v>
      </c>
      <c r="D860" s="61" t="s">
        <v>21</v>
      </c>
      <c r="E860" s="60">
        <v>2500</v>
      </c>
      <c r="F860" s="60">
        <v>33500</v>
      </c>
      <c r="G860" s="60">
        <v>6400.42</v>
      </c>
      <c r="H860" s="53">
        <f t="shared" si="177"/>
        <v>0.19105731343283583</v>
      </c>
      <c r="I860" s="53">
        <f t="shared" si="178"/>
        <v>2.2205773277947461E-5</v>
      </c>
      <c r="J860" s="60">
        <f t="shared" si="176"/>
        <v>-10349.58</v>
      </c>
    </row>
    <row r="861" spans="1:10" ht="25.5" x14ac:dyDescent="0.2">
      <c r="A861" s="57"/>
      <c r="B861" s="58"/>
      <c r="C861" s="59">
        <v>4440</v>
      </c>
      <c r="D861" s="61" t="s">
        <v>24</v>
      </c>
      <c r="E861" s="60">
        <v>4757</v>
      </c>
      <c r="F861" s="60">
        <v>20057</v>
      </c>
      <c r="G861" s="60">
        <v>7410</v>
      </c>
      <c r="H861" s="53">
        <f t="shared" si="177"/>
        <v>0.36944707583387348</v>
      </c>
      <c r="I861" s="53">
        <f t="shared" si="178"/>
        <v>2.5708434757342593E-5</v>
      </c>
      <c r="J861" s="60">
        <f t="shared" si="176"/>
        <v>-2618.5</v>
      </c>
    </row>
    <row r="862" spans="1:10" x14ac:dyDescent="0.2">
      <c r="A862" s="57"/>
      <c r="B862" s="58"/>
      <c r="C862" s="59">
        <v>4480</v>
      </c>
      <c r="D862" s="61" t="s">
        <v>25</v>
      </c>
      <c r="E862" s="60">
        <v>2000</v>
      </c>
      <c r="F862" s="60">
        <v>10000</v>
      </c>
      <c r="G862" s="60">
        <v>1097</v>
      </c>
      <c r="H862" s="53">
        <f t="shared" si="177"/>
        <v>0.10970000000000001</v>
      </c>
      <c r="I862" s="53">
        <f t="shared" si="178"/>
        <v>3.8059585598926886E-6</v>
      </c>
      <c r="J862" s="60">
        <f t="shared" si="176"/>
        <v>-3903</v>
      </c>
    </row>
    <row r="863" spans="1:10" ht="25.5" x14ac:dyDescent="0.2">
      <c r="A863" s="57"/>
      <c r="B863" s="58"/>
      <c r="C863" s="59">
        <v>4700</v>
      </c>
      <c r="D863" s="61" t="s">
        <v>28</v>
      </c>
      <c r="E863" s="60">
        <v>750</v>
      </c>
      <c r="F863" s="60">
        <v>10750</v>
      </c>
      <c r="G863" s="60">
        <v>2444.3000000000002</v>
      </c>
      <c r="H863" s="53">
        <f t="shared" si="177"/>
        <v>0.22737674418604653</v>
      </c>
      <c r="I863" s="53">
        <f t="shared" si="178"/>
        <v>8.4803140455293532E-6</v>
      </c>
      <c r="J863" s="60">
        <f t="shared" si="176"/>
        <v>-2930.7</v>
      </c>
    </row>
    <row r="864" spans="1:10" s="15" customFormat="1" ht="34.5" customHeight="1" x14ac:dyDescent="0.2">
      <c r="A864" s="37" t="s">
        <v>137</v>
      </c>
      <c r="B864" s="93" t="s">
        <v>138</v>
      </c>
      <c r="C864" s="93"/>
      <c r="D864" s="93"/>
      <c r="E864" s="38">
        <v>56501159</v>
      </c>
      <c r="F864" s="30">
        <v>56669464</v>
      </c>
      <c r="G864" s="30">
        <v>18181962.109999999</v>
      </c>
      <c r="H864" s="29">
        <f t="shared" si="177"/>
        <v>0.32084231659575957</v>
      </c>
      <c r="I864" s="29">
        <f>+G864/$G$8</f>
        <v>6.3080942869825921E-2</v>
      </c>
      <c r="J864" s="30">
        <f t="shared" si="176"/>
        <v>-10152769.890000001</v>
      </c>
    </row>
    <row r="865" spans="1:10" s="18" customFormat="1" ht="32.25" customHeight="1" x14ac:dyDescent="0.25">
      <c r="A865" s="66"/>
      <c r="B865" s="39" t="s">
        <v>296</v>
      </c>
      <c r="C865" s="55"/>
      <c r="D865" s="63" t="s">
        <v>139</v>
      </c>
      <c r="E865" s="56">
        <v>600000</v>
      </c>
      <c r="F865" s="42">
        <v>600000</v>
      </c>
      <c r="G865" s="42">
        <v>523000</v>
      </c>
      <c r="H865" s="44">
        <f t="shared" si="177"/>
        <v>0.8716666666666667</v>
      </c>
      <c r="I865" s="44">
        <f t="shared" ref="I865:I867" si="179">+G865/$G$8</f>
        <v>1.8145089579069064E-3</v>
      </c>
      <c r="J865" s="42">
        <f t="shared" si="176"/>
        <v>223000</v>
      </c>
    </row>
    <row r="866" spans="1:10" s="19" customFormat="1" x14ac:dyDescent="0.2">
      <c r="A866" s="45"/>
      <c r="B866" s="46"/>
      <c r="C866" s="47"/>
      <c r="D866" s="70" t="s">
        <v>3</v>
      </c>
      <c r="E866" s="48">
        <v>600000</v>
      </c>
      <c r="F866" s="48">
        <v>600000</v>
      </c>
      <c r="G866" s="48">
        <v>523000</v>
      </c>
      <c r="H866" s="13">
        <f t="shared" ref="H866:H868" si="180">+G866/F866</f>
        <v>0.8716666666666667</v>
      </c>
      <c r="I866" s="13">
        <f t="shared" si="179"/>
        <v>1.8145089579069064E-3</v>
      </c>
      <c r="J866" s="48">
        <f t="shared" si="176"/>
        <v>223000</v>
      </c>
    </row>
    <row r="867" spans="1:10" ht="38.25" x14ac:dyDescent="0.2">
      <c r="A867" s="57"/>
      <c r="B867" s="58"/>
      <c r="C867" s="59">
        <v>2820</v>
      </c>
      <c r="D867" s="61" t="s">
        <v>294</v>
      </c>
      <c r="E867" s="60">
        <v>600000</v>
      </c>
      <c r="F867" s="60">
        <v>600000</v>
      </c>
      <c r="G867" s="60">
        <v>523000</v>
      </c>
      <c r="H867" s="53">
        <f t="shared" si="180"/>
        <v>0.8716666666666667</v>
      </c>
      <c r="I867" s="53">
        <f t="shared" si="179"/>
        <v>1.8145089579069064E-3</v>
      </c>
      <c r="J867" s="60">
        <f t="shared" si="176"/>
        <v>223000</v>
      </c>
    </row>
    <row r="868" spans="1:10" s="18" customFormat="1" ht="28.5" customHeight="1" x14ac:dyDescent="0.25">
      <c r="A868" s="66"/>
      <c r="B868" s="39" t="s">
        <v>295</v>
      </c>
      <c r="C868" s="55"/>
      <c r="D868" s="63" t="s">
        <v>140</v>
      </c>
      <c r="E868" s="56">
        <v>1222000</v>
      </c>
      <c r="F868" s="42">
        <v>1222000</v>
      </c>
      <c r="G868" s="42">
        <v>604304.53</v>
      </c>
      <c r="H868" s="44">
        <f t="shared" si="180"/>
        <v>0.49452089198036009</v>
      </c>
      <c r="I868" s="44">
        <f t="shared" ref="I868" si="181">+G868/$G$8</f>
        <v>2.0965888776075009E-3</v>
      </c>
      <c r="J868" s="42">
        <f t="shared" si="176"/>
        <v>-6695.4699999999721</v>
      </c>
    </row>
    <row r="869" spans="1:10" s="19" customFormat="1" x14ac:dyDescent="0.2">
      <c r="A869" s="45"/>
      <c r="B869" s="46"/>
      <c r="C869" s="47"/>
      <c r="D869" s="70" t="s">
        <v>3</v>
      </c>
      <c r="E869" s="48">
        <v>1222000</v>
      </c>
      <c r="F869" s="48">
        <v>1222000</v>
      </c>
      <c r="G869" s="48">
        <v>604304.53</v>
      </c>
      <c r="H869" s="13">
        <f t="shared" ref="H869:H891" si="182">+G869/F869</f>
        <v>0.49452089198036009</v>
      </c>
      <c r="I869" s="13">
        <f t="shared" ref="I869:I891" si="183">+G869/$G$8</f>
        <v>2.0965888776075009E-3</v>
      </c>
      <c r="J869" s="48">
        <f t="shared" si="176"/>
        <v>-6695.4699999999721</v>
      </c>
    </row>
    <row r="870" spans="1:10" x14ac:dyDescent="0.2">
      <c r="A870" s="57"/>
      <c r="B870" s="58"/>
      <c r="C870" s="59">
        <v>3020</v>
      </c>
      <c r="D870" s="61" t="s">
        <v>6</v>
      </c>
      <c r="E870" s="60">
        <v>5300</v>
      </c>
      <c r="F870" s="60">
        <v>2000</v>
      </c>
      <c r="G870" s="60">
        <v>400</v>
      </c>
      <c r="H870" s="53">
        <f t="shared" si="182"/>
        <v>0.2</v>
      </c>
      <c r="I870" s="53">
        <f t="shared" si="183"/>
        <v>1.3877697574813815E-6</v>
      </c>
      <c r="J870" s="60">
        <f t="shared" si="176"/>
        <v>-600</v>
      </c>
    </row>
    <row r="871" spans="1:10" x14ac:dyDescent="0.2">
      <c r="A871" s="57"/>
      <c r="B871" s="58"/>
      <c r="C871" s="59">
        <v>4010</v>
      </c>
      <c r="D871" s="61" t="s">
        <v>7</v>
      </c>
      <c r="E871" s="60">
        <v>715260</v>
      </c>
      <c r="F871" s="60">
        <v>715260</v>
      </c>
      <c r="G871" s="60">
        <v>358391.01</v>
      </c>
      <c r="H871" s="53">
        <f t="shared" si="182"/>
        <v>0.50106396275480247</v>
      </c>
      <c r="I871" s="53">
        <f t="shared" si="183"/>
        <v>1.2434105125780186E-3</v>
      </c>
      <c r="J871" s="60">
        <f t="shared" si="176"/>
        <v>761.01000000000931</v>
      </c>
    </row>
    <row r="872" spans="1:10" x14ac:dyDescent="0.2">
      <c r="A872" s="57"/>
      <c r="B872" s="58"/>
      <c r="C872" s="59">
        <v>4040</v>
      </c>
      <c r="D872" s="61" t="s">
        <v>8</v>
      </c>
      <c r="E872" s="60">
        <v>57740</v>
      </c>
      <c r="F872" s="60">
        <v>57740</v>
      </c>
      <c r="G872" s="60">
        <v>55539.23</v>
      </c>
      <c r="H872" s="53">
        <f t="shared" si="182"/>
        <v>0.96188482854173885</v>
      </c>
      <c r="I872" s="53">
        <f t="shared" si="183"/>
        <v>1.9268915936950667E-4</v>
      </c>
      <c r="J872" s="60">
        <f t="shared" si="176"/>
        <v>26669.230000000003</v>
      </c>
    </row>
    <row r="873" spans="1:10" x14ac:dyDescent="0.2">
      <c r="A873" s="57"/>
      <c r="B873" s="58"/>
      <c r="C873" s="59">
        <v>4110</v>
      </c>
      <c r="D873" s="61" t="s">
        <v>9</v>
      </c>
      <c r="E873" s="60">
        <v>117061</v>
      </c>
      <c r="F873" s="60">
        <v>117061</v>
      </c>
      <c r="G873" s="60">
        <v>65831.759999999995</v>
      </c>
      <c r="H873" s="53">
        <f t="shared" si="182"/>
        <v>0.56237141319482997</v>
      </c>
      <c r="I873" s="53">
        <f t="shared" si="183"/>
        <v>2.2839831402443126E-4</v>
      </c>
      <c r="J873" s="60">
        <f t="shared" si="176"/>
        <v>7301.2599999999948</v>
      </c>
    </row>
    <row r="874" spans="1:10" x14ac:dyDescent="0.2">
      <c r="A874" s="57"/>
      <c r="B874" s="58"/>
      <c r="C874" s="59">
        <v>4120</v>
      </c>
      <c r="D874" s="61" t="s">
        <v>10</v>
      </c>
      <c r="E874" s="60">
        <v>18939</v>
      </c>
      <c r="F874" s="60">
        <v>18939</v>
      </c>
      <c r="G874" s="60">
        <v>7010.89</v>
      </c>
      <c r="H874" s="53">
        <f t="shared" si="182"/>
        <v>0.37018269179998947</v>
      </c>
      <c r="I874" s="53">
        <f t="shared" si="183"/>
        <v>2.4323752787571608E-5</v>
      </c>
      <c r="J874" s="60">
        <f t="shared" si="176"/>
        <v>-2458.6099999999997</v>
      </c>
    </row>
    <row r="875" spans="1:10" x14ac:dyDescent="0.2">
      <c r="A875" s="57"/>
      <c r="B875" s="58"/>
      <c r="C875" s="59">
        <v>4210</v>
      </c>
      <c r="D875" s="61" t="s">
        <v>13</v>
      </c>
      <c r="E875" s="60">
        <v>35000</v>
      </c>
      <c r="F875" s="60">
        <v>74150</v>
      </c>
      <c r="G875" s="60">
        <v>17119.13</v>
      </c>
      <c r="H875" s="53">
        <f t="shared" si="182"/>
        <v>0.23087161159811195</v>
      </c>
      <c r="I875" s="53">
        <f t="shared" si="183"/>
        <v>5.939352722098061E-5</v>
      </c>
      <c r="J875" s="60">
        <f t="shared" si="176"/>
        <v>-19955.87</v>
      </c>
    </row>
    <row r="876" spans="1:10" ht="25.5" x14ac:dyDescent="0.2">
      <c r="A876" s="57"/>
      <c r="B876" s="58"/>
      <c r="C876" s="59">
        <v>4240</v>
      </c>
      <c r="D876" s="61" t="s">
        <v>73</v>
      </c>
      <c r="E876" s="60">
        <v>0</v>
      </c>
      <c r="F876" s="60">
        <v>315</v>
      </c>
      <c r="G876" s="60">
        <v>314.10000000000002</v>
      </c>
      <c r="H876" s="53">
        <f t="shared" si="182"/>
        <v>0.99714285714285722</v>
      </c>
      <c r="I876" s="53">
        <f t="shared" si="183"/>
        <v>1.0897462020622548E-6</v>
      </c>
      <c r="J876" s="60">
        <f t="shared" si="176"/>
        <v>156.60000000000002</v>
      </c>
    </row>
    <row r="877" spans="1:10" x14ac:dyDescent="0.2">
      <c r="A877" s="57"/>
      <c r="B877" s="58"/>
      <c r="C877" s="59">
        <v>4270</v>
      </c>
      <c r="D877" s="61" t="s">
        <v>15</v>
      </c>
      <c r="E877" s="60">
        <v>2000</v>
      </c>
      <c r="F877" s="60">
        <v>2000</v>
      </c>
      <c r="G877" s="60">
        <v>0</v>
      </c>
      <c r="H877" s="53">
        <f t="shared" si="182"/>
        <v>0</v>
      </c>
      <c r="I877" s="53">
        <f t="shared" si="183"/>
        <v>0</v>
      </c>
      <c r="J877" s="60">
        <f t="shared" si="176"/>
        <v>-1000</v>
      </c>
    </row>
    <row r="878" spans="1:10" x14ac:dyDescent="0.2">
      <c r="A878" s="57"/>
      <c r="B878" s="58"/>
      <c r="C878" s="59">
        <v>4280</v>
      </c>
      <c r="D878" s="61" t="s">
        <v>16</v>
      </c>
      <c r="E878" s="60">
        <v>1500</v>
      </c>
      <c r="F878" s="60">
        <v>1500</v>
      </c>
      <c r="G878" s="60">
        <v>715</v>
      </c>
      <c r="H878" s="53">
        <f t="shared" si="182"/>
        <v>0.47666666666666668</v>
      </c>
      <c r="I878" s="53">
        <f t="shared" si="183"/>
        <v>2.4806384414979694E-6</v>
      </c>
      <c r="J878" s="60">
        <f t="shared" si="176"/>
        <v>-35</v>
      </c>
    </row>
    <row r="879" spans="1:10" x14ac:dyDescent="0.2">
      <c r="A879" s="57"/>
      <c r="B879" s="58"/>
      <c r="C879" s="59">
        <v>4300</v>
      </c>
      <c r="D879" s="61" t="s">
        <v>4</v>
      </c>
      <c r="E879" s="60">
        <v>63200</v>
      </c>
      <c r="F879" s="60">
        <v>31735</v>
      </c>
      <c r="G879" s="60">
        <v>8997.5499999999993</v>
      </c>
      <c r="H879" s="53">
        <f t="shared" si="182"/>
        <v>0.28352134866866235</v>
      </c>
      <c r="I879" s="53">
        <f t="shared" si="183"/>
        <v>3.1216319453566506E-5</v>
      </c>
      <c r="J879" s="60">
        <f t="shared" si="176"/>
        <v>-6869.9500000000007</v>
      </c>
    </row>
    <row r="880" spans="1:10" x14ac:dyDescent="0.2">
      <c r="A880" s="57"/>
      <c r="B880" s="58"/>
      <c r="C880" s="59">
        <v>4350</v>
      </c>
      <c r="D880" s="61" t="s">
        <v>17</v>
      </c>
      <c r="E880" s="60">
        <v>3500</v>
      </c>
      <c r="F880" s="60">
        <v>3000</v>
      </c>
      <c r="G880" s="60">
        <v>1280.43</v>
      </c>
      <c r="H880" s="53">
        <f t="shared" si="182"/>
        <v>0.42681000000000002</v>
      </c>
      <c r="I880" s="53">
        <f t="shared" si="183"/>
        <v>4.4423550764297135E-6</v>
      </c>
      <c r="J880" s="60">
        <f t="shared" si="176"/>
        <v>-219.56999999999994</v>
      </c>
    </row>
    <row r="881" spans="1:10" ht="38.25" x14ac:dyDescent="0.2">
      <c r="A881" s="57"/>
      <c r="B881" s="58"/>
      <c r="C881" s="59">
        <v>4360</v>
      </c>
      <c r="D881" s="61" t="s">
        <v>225</v>
      </c>
      <c r="E881" s="60">
        <v>1000</v>
      </c>
      <c r="F881" s="60">
        <v>1000</v>
      </c>
      <c r="G881" s="60">
        <v>423.37</v>
      </c>
      <c r="H881" s="53">
        <f t="shared" si="182"/>
        <v>0.42337000000000002</v>
      </c>
      <c r="I881" s="53">
        <f t="shared" si="183"/>
        <v>1.4688502055622312E-6</v>
      </c>
      <c r="J881" s="60">
        <f t="shared" si="176"/>
        <v>-76.63</v>
      </c>
    </row>
    <row r="882" spans="1:10" ht="38.25" x14ac:dyDescent="0.2">
      <c r="A882" s="57"/>
      <c r="B882" s="58"/>
      <c r="C882" s="59">
        <v>4370</v>
      </c>
      <c r="D882" s="61" t="s">
        <v>235</v>
      </c>
      <c r="E882" s="60">
        <v>7000</v>
      </c>
      <c r="F882" s="60">
        <v>6000</v>
      </c>
      <c r="G882" s="60">
        <v>1939.05</v>
      </c>
      <c r="H882" s="53">
        <f t="shared" si="182"/>
        <v>0.32317499999999999</v>
      </c>
      <c r="I882" s="53">
        <f t="shared" si="183"/>
        <v>6.7273873706106818E-6</v>
      </c>
      <c r="J882" s="60">
        <f t="shared" si="176"/>
        <v>-1060.95</v>
      </c>
    </row>
    <row r="883" spans="1:10" x14ac:dyDescent="0.2">
      <c r="A883" s="57"/>
      <c r="B883" s="58"/>
      <c r="C883" s="59">
        <v>4380</v>
      </c>
      <c r="D883" s="61" t="s">
        <v>19</v>
      </c>
      <c r="E883" s="60">
        <v>3000</v>
      </c>
      <c r="F883" s="60">
        <v>3000</v>
      </c>
      <c r="G883" s="60">
        <v>0</v>
      </c>
      <c r="H883" s="53">
        <f t="shared" si="182"/>
        <v>0</v>
      </c>
      <c r="I883" s="53">
        <f t="shared" si="183"/>
        <v>0</v>
      </c>
      <c r="J883" s="60">
        <f t="shared" si="176"/>
        <v>-1500</v>
      </c>
    </row>
    <row r="884" spans="1:10" ht="25.5" x14ac:dyDescent="0.2">
      <c r="A884" s="57"/>
      <c r="B884" s="58"/>
      <c r="C884" s="59">
        <v>4390</v>
      </c>
      <c r="D884" s="61" t="s">
        <v>44</v>
      </c>
      <c r="E884" s="60">
        <v>1000</v>
      </c>
      <c r="F884" s="60">
        <v>0</v>
      </c>
      <c r="G884" s="60">
        <v>0</v>
      </c>
      <c r="H884" s="53" t="e">
        <f t="shared" si="182"/>
        <v>#DIV/0!</v>
      </c>
      <c r="I884" s="53">
        <f t="shared" si="183"/>
        <v>0</v>
      </c>
      <c r="J884" s="60">
        <f t="shared" si="176"/>
        <v>0</v>
      </c>
    </row>
    <row r="885" spans="1:10" ht="25.5" x14ac:dyDescent="0.2">
      <c r="A885" s="57"/>
      <c r="B885" s="58"/>
      <c r="C885" s="59">
        <v>4400</v>
      </c>
      <c r="D885" s="61" t="s">
        <v>207</v>
      </c>
      <c r="E885" s="60">
        <v>140400</v>
      </c>
      <c r="F885" s="60">
        <v>142000</v>
      </c>
      <c r="G885" s="60">
        <v>70830.66</v>
      </c>
      <c r="H885" s="53">
        <f t="shared" si="182"/>
        <v>0.49880746478873245</v>
      </c>
      <c r="I885" s="53">
        <f t="shared" si="183"/>
        <v>2.457416196261155E-4</v>
      </c>
      <c r="J885" s="60">
        <f t="shared" si="176"/>
        <v>-169.33999999999651</v>
      </c>
    </row>
    <row r="886" spans="1:10" x14ac:dyDescent="0.2">
      <c r="A886" s="57"/>
      <c r="B886" s="58"/>
      <c r="C886" s="59">
        <v>4410</v>
      </c>
      <c r="D886" s="61" t="s">
        <v>21</v>
      </c>
      <c r="E886" s="60">
        <v>7800</v>
      </c>
      <c r="F886" s="60">
        <v>4800</v>
      </c>
      <c r="G886" s="60">
        <v>0</v>
      </c>
      <c r="H886" s="53">
        <f t="shared" si="182"/>
        <v>0</v>
      </c>
      <c r="I886" s="53">
        <f t="shared" si="183"/>
        <v>0</v>
      </c>
      <c r="J886" s="60">
        <f t="shared" si="176"/>
        <v>-2400</v>
      </c>
    </row>
    <row r="887" spans="1:10" x14ac:dyDescent="0.2">
      <c r="A887" s="57"/>
      <c r="B887" s="58"/>
      <c r="C887" s="59">
        <v>4420</v>
      </c>
      <c r="D887" s="61" t="s">
        <v>22</v>
      </c>
      <c r="E887" s="60">
        <v>1800</v>
      </c>
      <c r="F887" s="60">
        <v>2000</v>
      </c>
      <c r="G887" s="60">
        <v>0</v>
      </c>
      <c r="H887" s="53">
        <f t="shared" si="182"/>
        <v>0</v>
      </c>
      <c r="I887" s="53">
        <f t="shared" si="183"/>
        <v>0</v>
      </c>
      <c r="J887" s="60">
        <f t="shared" si="176"/>
        <v>-1000</v>
      </c>
    </row>
    <row r="888" spans="1:10" x14ac:dyDescent="0.2">
      <c r="A888" s="57"/>
      <c r="B888" s="58"/>
      <c r="C888" s="59">
        <v>4430</v>
      </c>
      <c r="D888" s="61" t="s">
        <v>23</v>
      </c>
      <c r="E888" s="60">
        <v>14500</v>
      </c>
      <c r="F888" s="60">
        <v>13500</v>
      </c>
      <c r="G888" s="60">
        <v>258</v>
      </c>
      <c r="H888" s="53">
        <f t="shared" si="182"/>
        <v>1.911111111111111E-2</v>
      </c>
      <c r="I888" s="53">
        <f t="shared" si="183"/>
        <v>8.9511149357549111E-7</v>
      </c>
      <c r="J888" s="60">
        <f t="shared" si="176"/>
        <v>-6492</v>
      </c>
    </row>
    <row r="889" spans="1:10" ht="25.5" x14ac:dyDescent="0.2">
      <c r="A889" s="57"/>
      <c r="B889" s="58"/>
      <c r="C889" s="59">
        <v>4440</v>
      </c>
      <c r="D889" s="61" t="s">
        <v>24</v>
      </c>
      <c r="E889" s="60">
        <v>19000</v>
      </c>
      <c r="F889" s="60">
        <v>19000</v>
      </c>
      <c r="G889" s="60">
        <v>14084.35</v>
      </c>
      <c r="H889" s="53">
        <f t="shared" si="182"/>
        <v>0.74128157894736846</v>
      </c>
      <c r="I889" s="53">
        <f t="shared" si="183"/>
        <v>4.8864587459457238E-5</v>
      </c>
      <c r="J889" s="60">
        <f t="shared" si="176"/>
        <v>4584.3500000000004</v>
      </c>
    </row>
    <row r="890" spans="1:10" ht="25.5" x14ac:dyDescent="0.2">
      <c r="A890" s="57"/>
      <c r="B890" s="58"/>
      <c r="C890" s="59">
        <v>4700</v>
      </c>
      <c r="D890" s="61" t="s">
        <v>28</v>
      </c>
      <c r="E890" s="60">
        <v>7000</v>
      </c>
      <c r="F890" s="60">
        <v>7000</v>
      </c>
      <c r="G890" s="60">
        <v>1170</v>
      </c>
      <c r="H890" s="53">
        <f t="shared" si="182"/>
        <v>0.16714285714285715</v>
      </c>
      <c r="I890" s="53">
        <f t="shared" si="183"/>
        <v>4.0592265406330413E-6</v>
      </c>
      <c r="J890" s="60">
        <f t="shared" si="176"/>
        <v>-2330</v>
      </c>
    </row>
    <row r="891" spans="1:10" s="18" customFormat="1" ht="20.25" customHeight="1" x14ac:dyDescent="0.25">
      <c r="A891" s="66"/>
      <c r="B891" s="39" t="s">
        <v>297</v>
      </c>
      <c r="C891" s="55"/>
      <c r="D891" s="63" t="s">
        <v>141</v>
      </c>
      <c r="E891" s="56">
        <v>16910276</v>
      </c>
      <c r="F891" s="42">
        <v>16766577</v>
      </c>
      <c r="G891" s="42">
        <v>8083807.0599999996</v>
      </c>
      <c r="H891" s="44">
        <f t="shared" si="182"/>
        <v>0.48213818837321415</v>
      </c>
      <c r="I891" s="44">
        <f t="shared" si="183"/>
        <v>2.8046157407956199E-2</v>
      </c>
      <c r="J891" s="42">
        <f t="shared" si="176"/>
        <v>-299481.44000000041</v>
      </c>
    </row>
    <row r="892" spans="1:10" s="19" customFormat="1" x14ac:dyDescent="0.2">
      <c r="A892" s="45"/>
      <c r="B892" s="46"/>
      <c r="C892" s="47"/>
      <c r="D892" s="70" t="s">
        <v>3</v>
      </c>
      <c r="E892" s="48">
        <v>16910276</v>
      </c>
      <c r="F892" s="48">
        <v>16766577</v>
      </c>
      <c r="G892" s="48">
        <v>8083807.0599999996</v>
      </c>
      <c r="H892" s="13">
        <f t="shared" ref="H892:H945" si="184">+G892/F892</f>
        <v>0.48213818837321415</v>
      </c>
      <c r="I892" s="13">
        <f t="shared" ref="I892:I945" si="185">+G892/$G$8</f>
        <v>2.8046157407956199E-2</v>
      </c>
      <c r="J892" s="48">
        <f t="shared" si="176"/>
        <v>-299481.44000000041</v>
      </c>
    </row>
    <row r="893" spans="1:10" ht="36.75" customHeight="1" x14ac:dyDescent="0.2">
      <c r="A893" s="57"/>
      <c r="B893" s="58"/>
      <c r="C893" s="59">
        <v>2008</v>
      </c>
      <c r="D893" s="94" t="s">
        <v>217</v>
      </c>
      <c r="E893" s="60">
        <v>813450</v>
      </c>
      <c r="F893" s="60">
        <v>813450</v>
      </c>
      <c r="G893" s="60">
        <v>406725</v>
      </c>
      <c r="H893" s="53">
        <f t="shared" si="184"/>
        <v>0.5</v>
      </c>
      <c r="I893" s="53">
        <f t="shared" si="185"/>
        <v>1.4111016365290373E-3</v>
      </c>
      <c r="J893" s="60">
        <f t="shared" si="176"/>
        <v>0</v>
      </c>
    </row>
    <row r="894" spans="1:10" ht="45" customHeight="1" x14ac:dyDescent="0.2">
      <c r="A894" s="57"/>
      <c r="B894" s="58"/>
      <c r="C894" s="59">
        <v>2009</v>
      </c>
      <c r="D894" s="94"/>
      <c r="E894" s="60">
        <v>143550</v>
      </c>
      <c r="F894" s="60">
        <v>143550</v>
      </c>
      <c r="G894" s="60">
        <v>71775</v>
      </c>
      <c r="H894" s="53">
        <f t="shared" si="184"/>
        <v>0.5</v>
      </c>
      <c r="I894" s="53">
        <f t="shared" si="185"/>
        <v>2.4901793585806539E-4</v>
      </c>
      <c r="J894" s="60">
        <f t="shared" si="176"/>
        <v>0</v>
      </c>
    </row>
    <row r="895" spans="1:10" ht="30.75" customHeight="1" x14ac:dyDescent="0.2">
      <c r="A895" s="57"/>
      <c r="B895" s="58"/>
      <c r="C895" s="59">
        <v>2918</v>
      </c>
      <c r="D895" s="94" t="s">
        <v>298</v>
      </c>
      <c r="E895" s="60">
        <v>0</v>
      </c>
      <c r="F895" s="60">
        <v>23530</v>
      </c>
      <c r="G895" s="60">
        <v>11997</v>
      </c>
      <c r="H895" s="53">
        <f t="shared" si="184"/>
        <v>0.50985975350616231</v>
      </c>
      <c r="I895" s="53">
        <f t="shared" si="185"/>
        <v>4.1622684451260333E-5</v>
      </c>
      <c r="J895" s="60">
        <f t="shared" si="176"/>
        <v>232</v>
      </c>
    </row>
    <row r="896" spans="1:10" ht="38.25" customHeight="1" x14ac:dyDescent="0.2">
      <c r="A896" s="57"/>
      <c r="B896" s="58"/>
      <c r="C896" s="59">
        <v>2919</v>
      </c>
      <c r="D896" s="94"/>
      <c r="E896" s="60">
        <v>0</v>
      </c>
      <c r="F896" s="60">
        <v>9880</v>
      </c>
      <c r="G896" s="60">
        <v>3999</v>
      </c>
      <c r="H896" s="53">
        <f t="shared" si="184"/>
        <v>0.40475708502024293</v>
      </c>
      <c r="I896" s="53">
        <f t="shared" si="185"/>
        <v>1.3874228150420112E-5</v>
      </c>
      <c r="J896" s="60">
        <f t="shared" si="176"/>
        <v>-941</v>
      </c>
    </row>
    <row r="897" spans="1:10" x14ac:dyDescent="0.2">
      <c r="A897" s="57"/>
      <c r="B897" s="58"/>
      <c r="C897" s="59">
        <v>3020</v>
      </c>
      <c r="D897" s="61" t="s">
        <v>6</v>
      </c>
      <c r="E897" s="60">
        <v>0</v>
      </c>
      <c r="F897" s="60">
        <v>5000</v>
      </c>
      <c r="G897" s="60">
        <v>2771.5</v>
      </c>
      <c r="H897" s="53">
        <f t="shared" si="184"/>
        <v>0.55430000000000001</v>
      </c>
      <c r="I897" s="53">
        <f t="shared" si="185"/>
        <v>9.615509707149123E-6</v>
      </c>
      <c r="J897" s="60">
        <f t="shared" si="176"/>
        <v>271.5</v>
      </c>
    </row>
    <row r="898" spans="1:10" x14ac:dyDescent="0.2">
      <c r="A898" s="57"/>
      <c r="B898" s="58"/>
      <c r="C898" s="59">
        <v>4010</v>
      </c>
      <c r="D898" s="61" t="s">
        <v>7</v>
      </c>
      <c r="E898" s="60">
        <v>4141291</v>
      </c>
      <c r="F898" s="60">
        <v>4000730</v>
      </c>
      <c r="G898" s="60">
        <v>1936023.52</v>
      </c>
      <c r="H898" s="53">
        <f t="shared" si="184"/>
        <v>0.48391756504437938</v>
      </c>
      <c r="I898" s="53">
        <f t="shared" si="185"/>
        <v>6.7168872270716266E-3</v>
      </c>
      <c r="J898" s="60">
        <f t="shared" si="176"/>
        <v>-64341.479999999981</v>
      </c>
    </row>
    <row r="899" spans="1:10" x14ac:dyDescent="0.2">
      <c r="A899" s="57"/>
      <c r="B899" s="58"/>
      <c r="C899" s="59">
        <v>4018</v>
      </c>
      <c r="D899" s="61" t="s">
        <v>7</v>
      </c>
      <c r="E899" s="60">
        <v>5268500</v>
      </c>
      <c r="F899" s="60">
        <v>5268500</v>
      </c>
      <c r="G899" s="60">
        <v>2405951.5699999998</v>
      </c>
      <c r="H899" s="53">
        <f t="shared" si="184"/>
        <v>0.45666728100977505</v>
      </c>
      <c r="I899" s="53">
        <f t="shared" si="185"/>
        <v>8.3472670670271219E-3</v>
      </c>
      <c r="J899" s="60">
        <f t="shared" si="176"/>
        <v>-228298.43000000017</v>
      </c>
    </row>
    <row r="900" spans="1:10" x14ac:dyDescent="0.2">
      <c r="A900" s="57"/>
      <c r="B900" s="58"/>
      <c r="C900" s="59">
        <v>4019</v>
      </c>
      <c r="D900" s="61" t="s">
        <v>7</v>
      </c>
      <c r="E900" s="60">
        <v>929736</v>
      </c>
      <c r="F900" s="60">
        <v>929736</v>
      </c>
      <c r="G900" s="60">
        <v>424579.69</v>
      </c>
      <c r="H900" s="53">
        <f t="shared" si="184"/>
        <v>0.45666693556020205</v>
      </c>
      <c r="I900" s="53">
        <f t="shared" si="185"/>
        <v>1.4730471335570503E-3</v>
      </c>
      <c r="J900" s="60">
        <f t="shared" si="176"/>
        <v>-40288.31</v>
      </c>
    </row>
    <row r="901" spans="1:10" x14ac:dyDescent="0.2">
      <c r="A901" s="57"/>
      <c r="B901" s="58"/>
      <c r="C901" s="59">
        <v>4040</v>
      </c>
      <c r="D901" s="61" t="s">
        <v>8</v>
      </c>
      <c r="E901" s="60">
        <v>380640</v>
      </c>
      <c r="F901" s="60">
        <v>379055</v>
      </c>
      <c r="G901" s="60">
        <v>379054.94</v>
      </c>
      <c r="H901" s="53">
        <f t="shared" si="184"/>
        <v>0.99999984171162493</v>
      </c>
      <c r="I901" s="53">
        <f t="shared" si="185"/>
        <v>1.3151024553897991E-3</v>
      </c>
      <c r="J901" s="60">
        <f t="shared" si="176"/>
        <v>189527.44</v>
      </c>
    </row>
    <row r="902" spans="1:10" x14ac:dyDescent="0.2">
      <c r="A902" s="57"/>
      <c r="B902" s="58"/>
      <c r="C902" s="59">
        <v>4048</v>
      </c>
      <c r="D902" s="61" t="s">
        <v>8</v>
      </c>
      <c r="E902" s="60">
        <v>379281</v>
      </c>
      <c r="F902" s="60">
        <v>379281</v>
      </c>
      <c r="G902" s="60">
        <v>335258.93</v>
      </c>
      <c r="H902" s="53">
        <f t="shared" si="184"/>
        <v>0.88393283607668194</v>
      </c>
      <c r="I902" s="53">
        <f t="shared" si="185"/>
        <v>1.1631555099489187E-3</v>
      </c>
      <c r="J902" s="60">
        <f t="shared" si="176"/>
        <v>145618.43</v>
      </c>
    </row>
    <row r="903" spans="1:10" x14ac:dyDescent="0.2">
      <c r="A903" s="57"/>
      <c r="B903" s="58"/>
      <c r="C903" s="59">
        <v>4049</v>
      </c>
      <c r="D903" s="61" t="s">
        <v>8</v>
      </c>
      <c r="E903" s="60">
        <v>66932</v>
      </c>
      <c r="F903" s="60">
        <v>66932</v>
      </c>
      <c r="G903" s="60">
        <v>59163.34</v>
      </c>
      <c r="H903" s="53">
        <f t="shared" si="184"/>
        <v>0.88393205043925172</v>
      </c>
      <c r="I903" s="53">
        <f t="shared" si="185"/>
        <v>2.0526273500897128E-4</v>
      </c>
      <c r="J903" s="60">
        <f t="shared" si="176"/>
        <v>25697.339999999997</v>
      </c>
    </row>
    <row r="904" spans="1:10" x14ac:dyDescent="0.2">
      <c r="A904" s="57"/>
      <c r="B904" s="58"/>
      <c r="C904" s="59">
        <v>4110</v>
      </c>
      <c r="D904" s="61" t="s">
        <v>9</v>
      </c>
      <c r="E904" s="60">
        <v>718635</v>
      </c>
      <c r="F904" s="60">
        <v>767225</v>
      </c>
      <c r="G904" s="60">
        <v>383862.51</v>
      </c>
      <c r="H904" s="53">
        <f t="shared" si="184"/>
        <v>0.50032586268695622</v>
      </c>
      <c r="I904" s="53">
        <f t="shared" si="185"/>
        <v>1.331781956022236E-3</v>
      </c>
      <c r="J904" s="60">
        <f t="shared" si="176"/>
        <v>250.01000000000931</v>
      </c>
    </row>
    <row r="905" spans="1:10" x14ac:dyDescent="0.2">
      <c r="A905" s="57"/>
      <c r="B905" s="58"/>
      <c r="C905" s="59">
        <v>4118</v>
      </c>
      <c r="D905" s="61" t="s">
        <v>9</v>
      </c>
      <c r="E905" s="60">
        <v>866935</v>
      </c>
      <c r="F905" s="60">
        <v>866935</v>
      </c>
      <c r="G905" s="60">
        <v>444174.37</v>
      </c>
      <c r="H905" s="53">
        <f t="shared" si="184"/>
        <v>0.51235025693967828</v>
      </c>
      <c r="I905" s="53">
        <f t="shared" si="185"/>
        <v>1.5410293943358636E-3</v>
      </c>
      <c r="J905" s="60">
        <f t="shared" si="176"/>
        <v>10706.869999999995</v>
      </c>
    </row>
    <row r="906" spans="1:10" x14ac:dyDescent="0.2">
      <c r="A906" s="57"/>
      <c r="B906" s="58"/>
      <c r="C906" s="59">
        <v>4119</v>
      </c>
      <c r="D906" s="61" t="s">
        <v>9</v>
      </c>
      <c r="E906" s="60">
        <v>152988</v>
      </c>
      <c r="F906" s="60">
        <v>152988</v>
      </c>
      <c r="G906" s="60">
        <v>78383.69</v>
      </c>
      <c r="H906" s="53">
        <f t="shared" si="184"/>
        <v>0.51235188380788033</v>
      </c>
      <c r="I906" s="53">
        <f t="shared" si="185"/>
        <v>2.719462861544895E-4</v>
      </c>
      <c r="J906" s="60">
        <f t="shared" si="176"/>
        <v>1889.6900000000023</v>
      </c>
    </row>
    <row r="907" spans="1:10" x14ac:dyDescent="0.2">
      <c r="A907" s="57"/>
      <c r="B907" s="58"/>
      <c r="C907" s="59">
        <v>4120</v>
      </c>
      <c r="D907" s="61" t="s">
        <v>10</v>
      </c>
      <c r="E907" s="60">
        <v>114700</v>
      </c>
      <c r="F907" s="60">
        <v>108197</v>
      </c>
      <c r="G907" s="60">
        <v>45675.26</v>
      </c>
      <c r="H907" s="53">
        <f t="shared" si="184"/>
        <v>0.42214904294943484</v>
      </c>
      <c r="I907" s="53">
        <f t="shared" si="185"/>
        <v>1.5846686123274762E-4</v>
      </c>
      <c r="J907" s="60">
        <f t="shared" si="176"/>
        <v>-8423.239999999998</v>
      </c>
    </row>
    <row r="908" spans="1:10" x14ac:dyDescent="0.2">
      <c r="A908" s="57"/>
      <c r="B908" s="58"/>
      <c r="C908" s="59">
        <v>4128</v>
      </c>
      <c r="D908" s="61" t="s">
        <v>10</v>
      </c>
      <c r="E908" s="60">
        <v>138371</v>
      </c>
      <c r="F908" s="60">
        <v>138371</v>
      </c>
      <c r="G908" s="60">
        <v>51436.68</v>
      </c>
      <c r="H908" s="53">
        <f t="shared" si="184"/>
        <v>0.37173020358312076</v>
      </c>
      <c r="I908" s="53">
        <f t="shared" si="185"/>
        <v>1.7845567232311856E-4</v>
      </c>
      <c r="J908" s="60">
        <f t="shared" si="176"/>
        <v>-17748.82</v>
      </c>
    </row>
    <row r="909" spans="1:10" x14ac:dyDescent="0.2">
      <c r="A909" s="57"/>
      <c r="B909" s="58"/>
      <c r="C909" s="59">
        <v>4129</v>
      </c>
      <c r="D909" s="61" t="s">
        <v>10</v>
      </c>
      <c r="E909" s="60">
        <v>24418</v>
      </c>
      <c r="F909" s="60">
        <v>24418</v>
      </c>
      <c r="G909" s="60">
        <v>9077.0400000000009</v>
      </c>
      <c r="H909" s="53">
        <f t="shared" si="184"/>
        <v>0.3717356048816447</v>
      </c>
      <c r="I909" s="53">
        <f t="shared" si="185"/>
        <v>3.1492103998622E-5</v>
      </c>
      <c r="J909" s="60">
        <f t="shared" si="176"/>
        <v>-3131.9599999999991</v>
      </c>
    </row>
    <row r="910" spans="1:10" ht="25.5" x14ac:dyDescent="0.2">
      <c r="A910" s="57"/>
      <c r="B910" s="58"/>
      <c r="C910" s="59">
        <v>4140</v>
      </c>
      <c r="D910" s="61" t="s">
        <v>11</v>
      </c>
      <c r="E910" s="60">
        <v>172028</v>
      </c>
      <c r="F910" s="60">
        <v>169028</v>
      </c>
      <c r="G910" s="60">
        <v>57924</v>
      </c>
      <c r="H910" s="53">
        <f t="shared" si="184"/>
        <v>0.34268878529001112</v>
      </c>
      <c r="I910" s="53">
        <f t="shared" si="185"/>
        <v>2.0096293858087885E-4</v>
      </c>
      <c r="J910" s="60">
        <f t="shared" si="176"/>
        <v>-26590</v>
      </c>
    </row>
    <row r="911" spans="1:10" x14ac:dyDescent="0.2">
      <c r="A911" s="57"/>
      <c r="B911" s="58"/>
      <c r="C911" s="59">
        <v>4170</v>
      </c>
      <c r="D911" s="61" t="s">
        <v>142</v>
      </c>
      <c r="E911" s="60">
        <v>19472</v>
      </c>
      <c r="F911" s="60">
        <v>7954</v>
      </c>
      <c r="G911" s="60">
        <v>3153.01</v>
      </c>
      <c r="H911" s="53">
        <f t="shared" si="184"/>
        <v>0.39640558209705812</v>
      </c>
      <c r="I911" s="53">
        <f t="shared" si="185"/>
        <v>1.0939129807590927E-5</v>
      </c>
      <c r="J911" s="60">
        <f t="shared" si="176"/>
        <v>-823.98999999999978</v>
      </c>
    </row>
    <row r="912" spans="1:10" x14ac:dyDescent="0.2">
      <c r="A912" s="57"/>
      <c r="B912" s="58"/>
      <c r="C912" s="59">
        <v>4178</v>
      </c>
      <c r="D912" s="61" t="s">
        <v>142</v>
      </c>
      <c r="E912" s="60">
        <v>102000</v>
      </c>
      <c r="F912" s="60">
        <v>102000</v>
      </c>
      <c r="G912" s="60">
        <v>32708</v>
      </c>
      <c r="H912" s="53">
        <f t="shared" si="184"/>
        <v>0.32066666666666666</v>
      </c>
      <c r="I912" s="53">
        <f t="shared" si="185"/>
        <v>1.1347793306925257E-4</v>
      </c>
      <c r="J912" s="60">
        <f t="shared" si="176"/>
        <v>-18292</v>
      </c>
    </row>
    <row r="913" spans="1:10" x14ac:dyDescent="0.2">
      <c r="A913" s="57"/>
      <c r="B913" s="58"/>
      <c r="C913" s="59">
        <v>4179</v>
      </c>
      <c r="D913" s="61" t="s">
        <v>142</v>
      </c>
      <c r="E913" s="60">
        <v>18000</v>
      </c>
      <c r="F913" s="60">
        <v>18000</v>
      </c>
      <c r="G913" s="60">
        <v>5772</v>
      </c>
      <c r="H913" s="53">
        <f t="shared" si="184"/>
        <v>0.32066666666666666</v>
      </c>
      <c r="I913" s="53">
        <f t="shared" si="185"/>
        <v>2.0025517600456337E-5</v>
      </c>
      <c r="J913" s="60">
        <f t="shared" si="176"/>
        <v>-3228</v>
      </c>
    </row>
    <row r="914" spans="1:10" x14ac:dyDescent="0.2">
      <c r="A914" s="57"/>
      <c r="B914" s="58"/>
      <c r="C914" s="59">
        <v>4210</v>
      </c>
      <c r="D914" s="61" t="s">
        <v>13</v>
      </c>
      <c r="E914" s="60">
        <v>191515</v>
      </c>
      <c r="F914" s="60">
        <v>186515</v>
      </c>
      <c r="G914" s="60">
        <v>42927.34</v>
      </c>
      <c r="H914" s="53">
        <f t="shared" si="184"/>
        <v>0.23015489370828082</v>
      </c>
      <c r="I914" s="53">
        <f t="shared" si="185"/>
        <v>1.48933160552802E-4</v>
      </c>
      <c r="J914" s="60">
        <f t="shared" si="176"/>
        <v>-50330.16</v>
      </c>
    </row>
    <row r="915" spans="1:10" x14ac:dyDescent="0.2">
      <c r="A915" s="57"/>
      <c r="B915" s="58"/>
      <c r="C915" s="59">
        <v>4218</v>
      </c>
      <c r="D915" s="61" t="s">
        <v>13</v>
      </c>
      <c r="E915" s="60">
        <v>81600</v>
      </c>
      <c r="F915" s="60">
        <v>81600</v>
      </c>
      <c r="G915" s="60">
        <v>80919.490000000005</v>
      </c>
      <c r="H915" s="53">
        <f t="shared" si="184"/>
        <v>0.99166041666666671</v>
      </c>
      <c r="I915" s="53">
        <f t="shared" si="185"/>
        <v>2.8074405253204272E-4</v>
      </c>
      <c r="J915" s="60">
        <f t="shared" si="176"/>
        <v>40119.490000000005</v>
      </c>
    </row>
    <row r="916" spans="1:10" x14ac:dyDescent="0.2">
      <c r="A916" s="57"/>
      <c r="B916" s="58"/>
      <c r="C916" s="59">
        <v>4219</v>
      </c>
      <c r="D916" s="61" t="s">
        <v>13</v>
      </c>
      <c r="E916" s="60">
        <v>14400</v>
      </c>
      <c r="F916" s="60">
        <v>14400</v>
      </c>
      <c r="G916" s="60">
        <v>14279.9</v>
      </c>
      <c r="H916" s="53">
        <f t="shared" si="184"/>
        <v>0.99165972222222221</v>
      </c>
      <c r="I916" s="53">
        <f t="shared" si="185"/>
        <v>4.9543033399645947E-5</v>
      </c>
      <c r="J916" s="60">
        <f t="shared" si="176"/>
        <v>7079.9</v>
      </c>
    </row>
    <row r="917" spans="1:10" ht="25.5" x14ac:dyDescent="0.2">
      <c r="A917" s="57"/>
      <c r="B917" s="58"/>
      <c r="C917" s="59">
        <v>4240</v>
      </c>
      <c r="D917" s="61" t="s">
        <v>73</v>
      </c>
      <c r="E917" s="60">
        <v>2500</v>
      </c>
      <c r="F917" s="60">
        <v>2500</v>
      </c>
      <c r="G917" s="60">
        <v>304.5</v>
      </c>
      <c r="H917" s="53">
        <f t="shared" si="184"/>
        <v>0.12180000000000001</v>
      </c>
      <c r="I917" s="53">
        <f t="shared" si="185"/>
        <v>1.0564397278827017E-6</v>
      </c>
      <c r="J917" s="60">
        <f t="shared" si="176"/>
        <v>-945.5</v>
      </c>
    </row>
    <row r="918" spans="1:10" x14ac:dyDescent="0.2">
      <c r="A918" s="57"/>
      <c r="B918" s="58"/>
      <c r="C918" s="59">
        <v>4260</v>
      </c>
      <c r="D918" s="61" t="s">
        <v>14</v>
      </c>
      <c r="E918" s="60">
        <v>201239</v>
      </c>
      <c r="F918" s="60">
        <v>201239</v>
      </c>
      <c r="G918" s="60">
        <v>68104.009999999995</v>
      </c>
      <c r="H918" s="53">
        <f t="shared" si="184"/>
        <v>0.33842351631641976</v>
      </c>
      <c r="I918" s="53">
        <f t="shared" si="185"/>
        <v>2.3628171360302394E-4</v>
      </c>
      <c r="J918" s="60">
        <f t="shared" si="176"/>
        <v>-32515.490000000005</v>
      </c>
    </row>
    <row r="919" spans="1:10" x14ac:dyDescent="0.2">
      <c r="A919" s="57"/>
      <c r="B919" s="58"/>
      <c r="C919" s="59">
        <v>4270</v>
      </c>
      <c r="D919" s="61" t="s">
        <v>15</v>
      </c>
      <c r="E919" s="60">
        <v>113181</v>
      </c>
      <c r="F919" s="60">
        <v>113181</v>
      </c>
      <c r="G919" s="60">
        <v>62292.79</v>
      </c>
      <c r="H919" s="53">
        <f t="shared" si="184"/>
        <v>0.55038204292239867</v>
      </c>
      <c r="I919" s="53">
        <f t="shared" si="185"/>
        <v>2.1612012517784656E-4</v>
      </c>
      <c r="J919" s="60">
        <f t="shared" si="176"/>
        <v>5702.2900000000009</v>
      </c>
    </row>
    <row r="920" spans="1:10" x14ac:dyDescent="0.2">
      <c r="A920" s="57"/>
      <c r="B920" s="58"/>
      <c r="C920" s="59">
        <v>4280</v>
      </c>
      <c r="D920" s="61" t="s">
        <v>16</v>
      </c>
      <c r="E920" s="60">
        <v>14930</v>
      </c>
      <c r="F920" s="60">
        <v>14930</v>
      </c>
      <c r="G920" s="60">
        <v>4435</v>
      </c>
      <c r="H920" s="53">
        <f t="shared" si="184"/>
        <v>0.29705291359678498</v>
      </c>
      <c r="I920" s="53">
        <f t="shared" si="185"/>
        <v>1.5386897186074817E-5</v>
      </c>
      <c r="J920" s="60">
        <f t="shared" si="176"/>
        <v>-3030</v>
      </c>
    </row>
    <row r="921" spans="1:10" x14ac:dyDescent="0.2">
      <c r="A921" s="57"/>
      <c r="B921" s="58"/>
      <c r="C921" s="59">
        <v>4300</v>
      </c>
      <c r="D921" s="61" t="s">
        <v>4</v>
      </c>
      <c r="E921" s="60">
        <v>292313</v>
      </c>
      <c r="F921" s="60">
        <v>242313</v>
      </c>
      <c r="G921" s="60">
        <v>138648.57999999999</v>
      </c>
      <c r="H921" s="53">
        <f t="shared" si="184"/>
        <v>0.5721879552479644</v>
      </c>
      <c r="I921" s="53">
        <f t="shared" si="185"/>
        <v>4.8103076560434475E-4</v>
      </c>
      <c r="J921" s="60">
        <f t="shared" ref="J921:J984" si="186">+G921-F921*50%</f>
        <v>17492.079999999987</v>
      </c>
    </row>
    <row r="922" spans="1:10" x14ac:dyDescent="0.2">
      <c r="A922" s="57"/>
      <c r="B922" s="58"/>
      <c r="C922" s="59">
        <v>4308</v>
      </c>
      <c r="D922" s="61" t="s">
        <v>4</v>
      </c>
      <c r="E922" s="60">
        <v>784588</v>
      </c>
      <c r="F922" s="60">
        <v>670479</v>
      </c>
      <c r="G922" s="60">
        <v>151116.54</v>
      </c>
      <c r="H922" s="53">
        <f t="shared" si="184"/>
        <v>0.22538594049925503</v>
      </c>
      <c r="I922" s="53">
        <f t="shared" si="185"/>
        <v>5.242874101680637E-4</v>
      </c>
      <c r="J922" s="60">
        <f t="shared" si="186"/>
        <v>-184122.96</v>
      </c>
    </row>
    <row r="923" spans="1:10" x14ac:dyDescent="0.2">
      <c r="A923" s="57"/>
      <c r="B923" s="58"/>
      <c r="C923" s="59">
        <v>4309</v>
      </c>
      <c r="D923" s="61" t="s">
        <v>4</v>
      </c>
      <c r="E923" s="60">
        <v>138457</v>
      </c>
      <c r="F923" s="60">
        <v>118319</v>
      </c>
      <c r="G923" s="60">
        <v>26667.61</v>
      </c>
      <c r="H923" s="53">
        <f t="shared" si="184"/>
        <v>0.2253873849508532</v>
      </c>
      <c r="I923" s="53">
        <f t="shared" si="185"/>
        <v>9.2521256655770168E-5</v>
      </c>
      <c r="J923" s="60">
        <f t="shared" si="186"/>
        <v>-32491.89</v>
      </c>
    </row>
    <row r="924" spans="1:10" x14ac:dyDescent="0.2">
      <c r="A924" s="57"/>
      <c r="B924" s="58"/>
      <c r="C924" s="59">
        <v>4350</v>
      </c>
      <c r="D924" s="61" t="s">
        <v>17</v>
      </c>
      <c r="E924" s="60">
        <v>16301</v>
      </c>
      <c r="F924" s="60">
        <v>16301</v>
      </c>
      <c r="G924" s="60">
        <v>9661.65</v>
      </c>
      <c r="H924" s="53">
        <f t="shared" si="184"/>
        <v>0.59270290166247463</v>
      </c>
      <c r="I924" s="53">
        <f t="shared" si="185"/>
        <v>3.3520364193424974E-5</v>
      </c>
      <c r="J924" s="60">
        <f t="shared" si="186"/>
        <v>1511.1499999999996</v>
      </c>
    </row>
    <row r="925" spans="1:10" ht="38.25" x14ac:dyDescent="0.2">
      <c r="A925" s="57"/>
      <c r="B925" s="58"/>
      <c r="C925" s="59">
        <v>4360</v>
      </c>
      <c r="D925" s="61" t="s">
        <v>225</v>
      </c>
      <c r="E925" s="60">
        <v>34369</v>
      </c>
      <c r="F925" s="60">
        <v>34369</v>
      </c>
      <c r="G925" s="60">
        <v>8640.01</v>
      </c>
      <c r="H925" s="53">
        <f t="shared" si="184"/>
        <v>0.25138962437079926</v>
      </c>
      <c r="I925" s="53">
        <f t="shared" si="185"/>
        <v>2.9975861455841777E-5</v>
      </c>
      <c r="J925" s="60">
        <f t="shared" si="186"/>
        <v>-8544.49</v>
      </c>
    </row>
    <row r="926" spans="1:10" ht="15" customHeight="1" x14ac:dyDescent="0.2">
      <c r="A926" s="57"/>
      <c r="B926" s="58"/>
      <c r="C926" s="59">
        <v>4270</v>
      </c>
      <c r="D926" s="94" t="s">
        <v>235</v>
      </c>
      <c r="E926" s="60">
        <v>77306</v>
      </c>
      <c r="F926" s="60">
        <v>51774</v>
      </c>
      <c r="G926" s="60">
        <v>13255.15</v>
      </c>
      <c r="H926" s="53">
        <f t="shared" si="184"/>
        <v>0.25601943060223276</v>
      </c>
      <c r="I926" s="53">
        <f t="shared" si="185"/>
        <v>4.5987740752198335E-5</v>
      </c>
      <c r="J926" s="60">
        <f t="shared" si="186"/>
        <v>-12631.85</v>
      </c>
    </row>
    <row r="927" spans="1:10" ht="15" customHeight="1" x14ac:dyDescent="0.2">
      <c r="A927" s="57"/>
      <c r="B927" s="58"/>
      <c r="C927" s="59">
        <v>4378</v>
      </c>
      <c r="D927" s="94"/>
      <c r="E927" s="60">
        <v>29750</v>
      </c>
      <c r="F927" s="60">
        <v>29750</v>
      </c>
      <c r="G927" s="60">
        <v>2053.56</v>
      </c>
      <c r="H927" s="53">
        <f t="shared" si="184"/>
        <v>6.9027226890756299E-2</v>
      </c>
      <c r="I927" s="53">
        <f t="shared" si="185"/>
        <v>7.1246711579336641E-6</v>
      </c>
      <c r="J927" s="60">
        <f t="shared" si="186"/>
        <v>-12821.44</v>
      </c>
    </row>
    <row r="928" spans="1:10" ht="15" customHeight="1" x14ac:dyDescent="0.2">
      <c r="A928" s="57"/>
      <c r="B928" s="58"/>
      <c r="C928" s="59">
        <v>4379</v>
      </c>
      <c r="D928" s="94"/>
      <c r="E928" s="60">
        <v>5250</v>
      </c>
      <c r="F928" s="60">
        <v>5250</v>
      </c>
      <c r="G928" s="60">
        <v>362.39</v>
      </c>
      <c r="H928" s="53">
        <f t="shared" si="184"/>
        <v>6.9026666666666667E-2</v>
      </c>
      <c r="I928" s="53">
        <f t="shared" si="185"/>
        <v>1.2572847060341945E-6</v>
      </c>
      <c r="J928" s="60">
        <f t="shared" si="186"/>
        <v>-2262.61</v>
      </c>
    </row>
    <row r="929" spans="1:10" x14ac:dyDescent="0.2">
      <c r="A929" s="57"/>
      <c r="B929" s="58"/>
      <c r="C929" s="59">
        <v>4380</v>
      </c>
      <c r="D929" s="61" t="s">
        <v>19</v>
      </c>
      <c r="E929" s="60">
        <v>1997</v>
      </c>
      <c r="F929" s="60">
        <v>1997</v>
      </c>
      <c r="G929" s="60">
        <v>0</v>
      </c>
      <c r="H929" s="53">
        <f t="shared" si="184"/>
        <v>0</v>
      </c>
      <c r="I929" s="53">
        <f t="shared" si="185"/>
        <v>0</v>
      </c>
      <c r="J929" s="60">
        <f t="shared" si="186"/>
        <v>-998.5</v>
      </c>
    </row>
    <row r="930" spans="1:10" x14ac:dyDescent="0.2">
      <c r="A930" s="57"/>
      <c r="B930" s="58"/>
      <c r="C930" s="59">
        <v>4410</v>
      </c>
      <c r="D930" s="61" t="s">
        <v>21</v>
      </c>
      <c r="E930" s="60">
        <v>39678</v>
      </c>
      <c r="F930" s="60">
        <v>39678</v>
      </c>
      <c r="G930" s="60">
        <v>22064.13</v>
      </c>
      <c r="H930" s="53">
        <f t="shared" si="184"/>
        <v>0.55607969151670955</v>
      </c>
      <c r="I930" s="53">
        <f t="shared" si="185"/>
        <v>7.6549830847844194E-5</v>
      </c>
      <c r="J930" s="60">
        <f t="shared" si="186"/>
        <v>2225.130000000001</v>
      </c>
    </row>
    <row r="931" spans="1:10" x14ac:dyDescent="0.2">
      <c r="A931" s="57"/>
      <c r="B931" s="58"/>
      <c r="C931" s="59">
        <v>4418</v>
      </c>
      <c r="D931" s="61" t="s">
        <v>21</v>
      </c>
      <c r="E931" s="60">
        <v>56525</v>
      </c>
      <c r="F931" s="60">
        <v>52275</v>
      </c>
      <c r="G931" s="60">
        <v>25890.17</v>
      </c>
      <c r="H931" s="53">
        <f t="shared" si="184"/>
        <v>0.49526867527498802</v>
      </c>
      <c r="I931" s="53">
        <f t="shared" si="185"/>
        <v>8.9823987355129348E-5</v>
      </c>
      <c r="J931" s="60">
        <f t="shared" si="186"/>
        <v>-247.33000000000175</v>
      </c>
    </row>
    <row r="932" spans="1:10" x14ac:dyDescent="0.2">
      <c r="A932" s="57"/>
      <c r="B932" s="58"/>
      <c r="C932" s="59">
        <v>4419</v>
      </c>
      <c r="D932" s="61" t="s">
        <v>21</v>
      </c>
      <c r="E932" s="60">
        <v>9975</v>
      </c>
      <c r="F932" s="60">
        <v>9225</v>
      </c>
      <c r="G932" s="60">
        <v>4568.78</v>
      </c>
      <c r="H932" s="53">
        <f t="shared" si="184"/>
        <v>0.49526070460704602</v>
      </c>
      <c r="I932" s="53">
        <f t="shared" si="185"/>
        <v>1.5851036781464465E-5</v>
      </c>
      <c r="J932" s="60">
        <f t="shared" si="186"/>
        <v>-43.720000000000255</v>
      </c>
    </row>
    <row r="933" spans="1:10" x14ac:dyDescent="0.2">
      <c r="A933" s="57"/>
      <c r="B933" s="58"/>
      <c r="C933" s="59">
        <v>4420</v>
      </c>
      <c r="D933" s="61" t="s">
        <v>22</v>
      </c>
      <c r="E933" s="60">
        <v>14209</v>
      </c>
      <c r="F933" s="60">
        <v>14209</v>
      </c>
      <c r="G933" s="60">
        <v>5065.3599999999997</v>
      </c>
      <c r="H933" s="53">
        <f t="shared" si="184"/>
        <v>0.35648954887747203</v>
      </c>
      <c r="I933" s="53">
        <f t="shared" si="185"/>
        <v>1.7573883546889724E-5</v>
      </c>
      <c r="J933" s="60">
        <f t="shared" si="186"/>
        <v>-2039.1400000000003</v>
      </c>
    </row>
    <row r="934" spans="1:10" x14ac:dyDescent="0.2">
      <c r="A934" s="57"/>
      <c r="B934" s="58"/>
      <c r="C934" s="59">
        <v>4428</v>
      </c>
      <c r="D934" s="61" t="s">
        <v>22</v>
      </c>
      <c r="E934" s="60">
        <v>0</v>
      </c>
      <c r="F934" s="60">
        <v>4250</v>
      </c>
      <c r="G934" s="60">
        <v>2387.1799999999998</v>
      </c>
      <c r="H934" s="53">
        <f t="shared" si="184"/>
        <v>0.56168941176470588</v>
      </c>
      <c r="I934" s="53">
        <f t="shared" si="185"/>
        <v>8.2821405241610107E-6</v>
      </c>
      <c r="J934" s="60">
        <f t="shared" si="186"/>
        <v>262.17999999999984</v>
      </c>
    </row>
    <row r="935" spans="1:10" x14ac:dyDescent="0.2">
      <c r="A935" s="57"/>
      <c r="B935" s="58"/>
      <c r="C935" s="59">
        <v>4429</v>
      </c>
      <c r="D935" s="61" t="s">
        <v>22</v>
      </c>
      <c r="E935" s="60">
        <v>0</v>
      </c>
      <c r="F935" s="60">
        <v>750</v>
      </c>
      <c r="G935" s="60">
        <v>421.27</v>
      </c>
      <c r="H935" s="53">
        <f t="shared" si="184"/>
        <v>0.56169333333333327</v>
      </c>
      <c r="I935" s="53">
        <f t="shared" si="185"/>
        <v>1.4615644143354538E-6</v>
      </c>
      <c r="J935" s="60">
        <f t="shared" si="186"/>
        <v>46.269999999999982</v>
      </c>
    </row>
    <row r="936" spans="1:10" x14ac:dyDescent="0.2">
      <c r="A936" s="57"/>
      <c r="B936" s="58"/>
      <c r="C936" s="59">
        <v>4430</v>
      </c>
      <c r="D936" s="61" t="s">
        <v>23</v>
      </c>
      <c r="E936" s="60">
        <v>32026</v>
      </c>
      <c r="F936" s="60">
        <v>32026</v>
      </c>
      <c r="G936" s="60">
        <v>11342</v>
      </c>
      <c r="H936" s="53">
        <f t="shared" si="184"/>
        <v>0.35414975332542309</v>
      </c>
      <c r="I936" s="53">
        <f t="shared" si="185"/>
        <v>3.9350211473384574E-5</v>
      </c>
      <c r="J936" s="60">
        <f t="shared" si="186"/>
        <v>-4671</v>
      </c>
    </row>
    <row r="937" spans="1:10" x14ac:dyDescent="0.2">
      <c r="A937" s="57"/>
      <c r="B937" s="58"/>
      <c r="C937" s="59">
        <v>4438</v>
      </c>
      <c r="D937" s="61" t="s">
        <v>23</v>
      </c>
      <c r="E937" s="60">
        <v>0</v>
      </c>
      <c r="F937" s="60">
        <v>1370</v>
      </c>
      <c r="G937" s="60">
        <v>1369.35</v>
      </c>
      <c r="H937" s="53">
        <f t="shared" si="184"/>
        <v>0.99952554744525546</v>
      </c>
      <c r="I937" s="53">
        <f t="shared" si="185"/>
        <v>4.7508562935178246E-6</v>
      </c>
      <c r="J937" s="60">
        <f t="shared" si="186"/>
        <v>684.34999999999991</v>
      </c>
    </row>
    <row r="938" spans="1:10" x14ac:dyDescent="0.2">
      <c r="A938" s="57"/>
      <c r="B938" s="58"/>
      <c r="C938" s="59">
        <v>4439</v>
      </c>
      <c r="D938" s="61" t="s">
        <v>23</v>
      </c>
      <c r="E938" s="60">
        <v>0</v>
      </c>
      <c r="F938" s="60">
        <v>242</v>
      </c>
      <c r="G938" s="60">
        <v>241.65</v>
      </c>
      <c r="H938" s="53">
        <f t="shared" si="184"/>
        <v>0.99855371900826451</v>
      </c>
      <c r="I938" s="53">
        <f t="shared" si="185"/>
        <v>8.3838640473843963E-7</v>
      </c>
      <c r="J938" s="60">
        <f t="shared" si="186"/>
        <v>120.65</v>
      </c>
    </row>
    <row r="939" spans="1:10" ht="25.5" x14ac:dyDescent="0.2">
      <c r="A939" s="57"/>
      <c r="B939" s="58"/>
      <c r="C939" s="59">
        <v>4440</v>
      </c>
      <c r="D939" s="61" t="s">
        <v>24</v>
      </c>
      <c r="E939" s="60">
        <v>302384</v>
      </c>
      <c r="F939" s="60">
        <v>302384</v>
      </c>
      <c r="G939" s="60">
        <v>214273.5</v>
      </c>
      <c r="H939" s="53">
        <f t="shared" si="184"/>
        <v>0.70861388168686179</v>
      </c>
      <c r="I939" s="53">
        <f t="shared" si="185"/>
        <v>7.4340570782421703E-4</v>
      </c>
      <c r="J939" s="60">
        <f t="shared" si="186"/>
        <v>63081.5</v>
      </c>
    </row>
    <row r="940" spans="1:10" x14ac:dyDescent="0.2">
      <c r="A940" s="57"/>
      <c r="B940" s="58"/>
      <c r="C940" s="59">
        <v>4480</v>
      </c>
      <c r="D940" s="61" t="s">
        <v>25</v>
      </c>
      <c r="E940" s="60">
        <v>4856</v>
      </c>
      <c r="F940" s="60">
        <v>4856</v>
      </c>
      <c r="G940" s="60">
        <v>0</v>
      </c>
      <c r="H940" s="53">
        <f t="shared" si="184"/>
        <v>0</v>
      </c>
      <c r="I940" s="53">
        <f t="shared" si="185"/>
        <v>0</v>
      </c>
      <c r="J940" s="60">
        <f t="shared" si="186"/>
        <v>-2428</v>
      </c>
    </row>
    <row r="941" spans="1:10" ht="63.75" x14ac:dyDescent="0.2">
      <c r="A941" s="57"/>
      <c r="B941" s="58"/>
      <c r="C941" s="59">
        <v>4560</v>
      </c>
      <c r="D941" s="61" t="s">
        <v>209</v>
      </c>
      <c r="E941" s="60">
        <v>0</v>
      </c>
      <c r="F941" s="60">
        <v>10000</v>
      </c>
      <c r="G941" s="60">
        <v>9004</v>
      </c>
      <c r="H941" s="53">
        <f t="shared" si="184"/>
        <v>0.90039999999999998</v>
      </c>
      <c r="I941" s="53">
        <f t="shared" si="185"/>
        <v>3.1238697240905896E-5</v>
      </c>
      <c r="J941" s="60">
        <f t="shared" si="186"/>
        <v>4004</v>
      </c>
    </row>
    <row r="942" spans="1:10" ht="12" customHeight="1" x14ac:dyDescent="0.2">
      <c r="A942" s="57"/>
      <c r="B942" s="58"/>
      <c r="C942" s="59">
        <v>4700</v>
      </c>
      <c r="D942" s="95" t="s">
        <v>28</v>
      </c>
      <c r="E942" s="60">
        <v>0</v>
      </c>
      <c r="F942" s="60">
        <v>3000</v>
      </c>
      <c r="G942" s="60">
        <v>800</v>
      </c>
      <c r="H942" s="53">
        <f t="shared" si="184"/>
        <v>0.26666666666666666</v>
      </c>
      <c r="I942" s="53">
        <f t="shared" si="185"/>
        <v>2.775539514962763E-6</v>
      </c>
      <c r="J942" s="60">
        <f t="shared" si="186"/>
        <v>-700</v>
      </c>
    </row>
    <row r="943" spans="1:10" ht="12" customHeight="1" x14ac:dyDescent="0.2">
      <c r="A943" s="57"/>
      <c r="B943" s="58"/>
      <c r="C943" s="59">
        <v>4708</v>
      </c>
      <c r="D943" s="96"/>
      <c r="E943" s="60">
        <v>0</v>
      </c>
      <c r="F943" s="60">
        <v>112739</v>
      </c>
      <c r="G943" s="60">
        <v>11258.34</v>
      </c>
      <c r="H943" s="53">
        <f t="shared" si="184"/>
        <v>9.9861982100249255E-2</v>
      </c>
      <c r="I943" s="53">
        <f t="shared" si="185"/>
        <v>3.9059959428607341E-5</v>
      </c>
      <c r="J943" s="60">
        <f t="shared" si="186"/>
        <v>-45111.16</v>
      </c>
    </row>
    <row r="944" spans="1:10" ht="12" customHeight="1" x14ac:dyDescent="0.2">
      <c r="A944" s="57"/>
      <c r="B944" s="58"/>
      <c r="C944" s="59">
        <v>4709</v>
      </c>
      <c r="D944" s="97"/>
      <c r="E944" s="60">
        <v>0</v>
      </c>
      <c r="F944" s="60">
        <v>19896</v>
      </c>
      <c r="G944" s="60">
        <v>1986.76</v>
      </c>
      <c r="H944" s="53">
        <f t="shared" si="184"/>
        <v>9.9857257740249297E-2</v>
      </c>
      <c r="I944" s="53">
        <f t="shared" si="185"/>
        <v>6.8929136084342737E-6</v>
      </c>
      <c r="J944" s="60">
        <f t="shared" si="186"/>
        <v>-7961.24</v>
      </c>
    </row>
    <row r="945" spans="1:10" s="18" customFormat="1" ht="20.25" customHeight="1" x14ac:dyDescent="0.25">
      <c r="A945" s="66"/>
      <c r="B945" s="39" t="s">
        <v>299</v>
      </c>
      <c r="C945" s="55"/>
      <c r="D945" s="63" t="s">
        <v>38</v>
      </c>
      <c r="E945" s="56">
        <v>37768883</v>
      </c>
      <c r="F945" s="42">
        <v>38080887</v>
      </c>
      <c r="G945" s="42">
        <v>8970850.5199999996</v>
      </c>
      <c r="H945" s="44">
        <f t="shared" si="184"/>
        <v>0.23557357054209371</v>
      </c>
      <c r="I945" s="44">
        <f t="shared" si="185"/>
        <v>3.1123687626355312E-2</v>
      </c>
      <c r="J945" s="42">
        <f t="shared" si="186"/>
        <v>-10069592.98</v>
      </c>
    </row>
    <row r="946" spans="1:10" s="19" customFormat="1" x14ac:dyDescent="0.2">
      <c r="A946" s="45"/>
      <c r="B946" s="46"/>
      <c r="C946" s="47"/>
      <c r="D946" s="70" t="s">
        <v>3</v>
      </c>
      <c r="E946" s="48">
        <v>37768883</v>
      </c>
      <c r="F946" s="48">
        <v>38080887</v>
      </c>
      <c r="G946" s="48">
        <v>8970850.5199999996</v>
      </c>
      <c r="H946" s="13">
        <f t="shared" ref="H946:H984" si="187">+G946/F946</f>
        <v>0.23557357054209371</v>
      </c>
      <c r="I946" s="13">
        <f t="shared" ref="I946:I982" si="188">+G946/$G$8</f>
        <v>3.1123687626355312E-2</v>
      </c>
      <c r="J946" s="48">
        <f t="shared" si="186"/>
        <v>-10069592.98</v>
      </c>
    </row>
    <row r="947" spans="1:10" ht="63.75" x14ac:dyDescent="0.2">
      <c r="A947" s="57"/>
      <c r="B947" s="58"/>
      <c r="C947" s="59">
        <v>2009</v>
      </c>
      <c r="D947" s="61" t="s">
        <v>217</v>
      </c>
      <c r="E947" s="60">
        <v>30113211</v>
      </c>
      <c r="F947" s="60">
        <v>30103244</v>
      </c>
      <c r="G947" s="60">
        <v>5950903.6399999997</v>
      </c>
      <c r="H947" s="53">
        <f t="shared" si="187"/>
        <v>0.19768313474786969</v>
      </c>
      <c r="I947" s="53">
        <f t="shared" si="188"/>
        <v>2.0646210253194675E-2</v>
      </c>
      <c r="J947" s="60">
        <f t="shared" si="186"/>
        <v>-9100718.3599999994</v>
      </c>
    </row>
    <row r="948" spans="1:10" x14ac:dyDescent="0.2">
      <c r="A948" s="57"/>
      <c r="B948" s="58"/>
      <c r="C948" s="59">
        <v>3247</v>
      </c>
      <c r="D948" s="61" t="s">
        <v>143</v>
      </c>
      <c r="E948" s="60">
        <v>612000</v>
      </c>
      <c r="F948" s="60">
        <v>612000</v>
      </c>
      <c r="G948" s="60">
        <v>367200</v>
      </c>
      <c r="H948" s="53">
        <f t="shared" si="187"/>
        <v>0.6</v>
      </c>
      <c r="I948" s="53">
        <f t="shared" si="188"/>
        <v>1.2739726373679082E-3</v>
      </c>
      <c r="J948" s="60">
        <f t="shared" si="186"/>
        <v>61200</v>
      </c>
    </row>
    <row r="949" spans="1:10" x14ac:dyDescent="0.2">
      <c r="A949" s="57"/>
      <c r="B949" s="58"/>
      <c r="C949" s="59">
        <v>3249</v>
      </c>
      <c r="D949" s="61" t="s">
        <v>143</v>
      </c>
      <c r="E949" s="60">
        <v>108000</v>
      </c>
      <c r="F949" s="60">
        <v>108000</v>
      </c>
      <c r="G949" s="60">
        <v>64800</v>
      </c>
      <c r="H949" s="53">
        <f t="shared" si="187"/>
        <v>0.6</v>
      </c>
      <c r="I949" s="53">
        <f t="shared" si="188"/>
        <v>2.248187007119838E-4</v>
      </c>
      <c r="J949" s="60">
        <f t="shared" si="186"/>
        <v>10800</v>
      </c>
    </row>
    <row r="950" spans="1:10" x14ac:dyDescent="0.2">
      <c r="A950" s="57"/>
      <c r="B950" s="58"/>
      <c r="C950" s="59">
        <v>4017</v>
      </c>
      <c r="D950" s="61" t="s">
        <v>7</v>
      </c>
      <c r="E950" s="60">
        <v>1215074</v>
      </c>
      <c r="F950" s="60">
        <v>1268415</v>
      </c>
      <c r="G950" s="60">
        <v>528350.80000000005</v>
      </c>
      <c r="H950" s="53">
        <f t="shared" si="187"/>
        <v>0.41654411213995424</v>
      </c>
      <c r="I950" s="53">
        <f t="shared" si="188"/>
        <v>1.8330731539527348E-3</v>
      </c>
      <c r="J950" s="60">
        <f t="shared" si="186"/>
        <v>-105856.69999999995</v>
      </c>
    </row>
    <row r="951" spans="1:10" x14ac:dyDescent="0.2">
      <c r="A951" s="57"/>
      <c r="B951" s="58"/>
      <c r="C951" s="59">
        <v>4019</v>
      </c>
      <c r="D951" s="61" t="s">
        <v>7</v>
      </c>
      <c r="E951" s="60">
        <v>151872</v>
      </c>
      <c r="F951" s="60">
        <v>153338</v>
      </c>
      <c r="G951" s="60">
        <v>64307.43</v>
      </c>
      <c r="H951" s="53">
        <f t="shared" si="187"/>
        <v>0.41938351876247243</v>
      </c>
      <c r="I951" s="53">
        <f t="shared" si="188"/>
        <v>2.2310976633837729E-4</v>
      </c>
      <c r="J951" s="60">
        <f t="shared" si="186"/>
        <v>-12361.57</v>
      </c>
    </row>
    <row r="952" spans="1:10" x14ac:dyDescent="0.2">
      <c r="A952" s="57"/>
      <c r="B952" s="58"/>
      <c r="C952" s="59">
        <v>4047</v>
      </c>
      <c r="D952" s="61" t="s">
        <v>8</v>
      </c>
      <c r="E952" s="60">
        <v>82919</v>
      </c>
      <c r="F952" s="60">
        <v>111471</v>
      </c>
      <c r="G952" s="60">
        <v>73543.740000000005</v>
      </c>
      <c r="H952" s="53">
        <f t="shared" si="187"/>
        <v>0.65975670802271447</v>
      </c>
      <c r="I952" s="53">
        <f t="shared" si="188"/>
        <v>2.5515444556018445E-4</v>
      </c>
      <c r="J952" s="60">
        <f t="shared" si="186"/>
        <v>17808.240000000005</v>
      </c>
    </row>
    <row r="953" spans="1:10" x14ac:dyDescent="0.2">
      <c r="A953" s="57"/>
      <c r="B953" s="58"/>
      <c r="C953" s="59">
        <v>4049</v>
      </c>
      <c r="D953" s="61" t="s">
        <v>8</v>
      </c>
      <c r="E953" s="60">
        <v>9420</v>
      </c>
      <c r="F953" s="60">
        <v>9420</v>
      </c>
      <c r="G953" s="60">
        <v>8482.57</v>
      </c>
      <c r="H953" s="53">
        <f t="shared" si="187"/>
        <v>0.90048513800424623</v>
      </c>
      <c r="I953" s="53">
        <f t="shared" si="188"/>
        <v>2.9429635279297106E-5</v>
      </c>
      <c r="J953" s="60">
        <f t="shared" si="186"/>
        <v>3772.5699999999997</v>
      </c>
    </row>
    <row r="954" spans="1:10" x14ac:dyDescent="0.2">
      <c r="A954" s="57"/>
      <c r="B954" s="58"/>
      <c r="C954" s="59">
        <v>4117</v>
      </c>
      <c r="D954" s="61" t="s">
        <v>9</v>
      </c>
      <c r="E954" s="60">
        <v>203982</v>
      </c>
      <c r="F954" s="60">
        <v>234995</v>
      </c>
      <c r="G954" s="60">
        <v>92033.44</v>
      </c>
      <c r="H954" s="53">
        <f t="shared" si="187"/>
        <v>0.39163999234026259</v>
      </c>
      <c r="I954" s="53">
        <f t="shared" si="188"/>
        <v>3.1930306177244323E-4</v>
      </c>
      <c r="J954" s="60">
        <f t="shared" si="186"/>
        <v>-25464.059999999998</v>
      </c>
    </row>
    <row r="955" spans="1:10" x14ac:dyDescent="0.2">
      <c r="A955" s="57"/>
      <c r="B955" s="58"/>
      <c r="C955" s="59">
        <v>4119</v>
      </c>
      <c r="D955" s="61" t="s">
        <v>9</v>
      </c>
      <c r="E955" s="60">
        <v>25703</v>
      </c>
      <c r="F955" s="60">
        <v>27589</v>
      </c>
      <c r="G955" s="60">
        <v>10866.13</v>
      </c>
      <c r="H955" s="53">
        <f t="shared" si="187"/>
        <v>0.39385733444488741</v>
      </c>
      <c r="I955" s="53">
        <f t="shared" si="188"/>
        <v>3.7699216487152911E-5</v>
      </c>
      <c r="J955" s="60">
        <f t="shared" si="186"/>
        <v>-2928.3700000000008</v>
      </c>
    </row>
    <row r="956" spans="1:10" x14ac:dyDescent="0.2">
      <c r="A956" s="57"/>
      <c r="B956" s="58"/>
      <c r="C956" s="59">
        <v>4127</v>
      </c>
      <c r="D956" s="61" t="s">
        <v>10</v>
      </c>
      <c r="E956" s="60">
        <v>32709</v>
      </c>
      <c r="F956" s="60">
        <v>35197</v>
      </c>
      <c r="G956" s="60">
        <v>12315.93</v>
      </c>
      <c r="H956" s="53">
        <f t="shared" si="187"/>
        <v>0.34991419723271872</v>
      </c>
      <c r="I956" s="53">
        <f t="shared" si="188"/>
        <v>4.2729187973144181E-5</v>
      </c>
      <c r="J956" s="60">
        <f t="shared" si="186"/>
        <v>-5282.57</v>
      </c>
    </row>
    <row r="957" spans="1:10" x14ac:dyDescent="0.2">
      <c r="A957" s="57"/>
      <c r="B957" s="58"/>
      <c r="C957" s="59">
        <v>4129</v>
      </c>
      <c r="D957" s="61" t="s">
        <v>10</v>
      </c>
      <c r="E957" s="60">
        <v>4112</v>
      </c>
      <c r="F957" s="60">
        <v>4233</v>
      </c>
      <c r="G957" s="60">
        <v>1623.53</v>
      </c>
      <c r="H957" s="53">
        <f t="shared" si="187"/>
        <v>0.38354122371840299</v>
      </c>
      <c r="I957" s="53">
        <f t="shared" si="188"/>
        <v>5.632714585909368E-6</v>
      </c>
      <c r="J957" s="60">
        <f t="shared" si="186"/>
        <v>-492.97</v>
      </c>
    </row>
    <row r="958" spans="1:10" x14ac:dyDescent="0.2">
      <c r="A958" s="57"/>
      <c r="B958" s="58"/>
      <c r="C958" s="59">
        <v>4177</v>
      </c>
      <c r="D958" s="61" t="s">
        <v>12</v>
      </c>
      <c r="E958" s="60">
        <v>216495</v>
      </c>
      <c r="F958" s="60">
        <v>242802</v>
      </c>
      <c r="G958" s="60">
        <v>51957.42</v>
      </c>
      <c r="H958" s="53">
        <f t="shared" si="187"/>
        <v>0.21399090617045988</v>
      </c>
      <c r="I958" s="53">
        <f t="shared" si="188"/>
        <v>1.802623403818957E-4</v>
      </c>
      <c r="J958" s="60">
        <f t="shared" si="186"/>
        <v>-69443.58</v>
      </c>
    </row>
    <row r="959" spans="1:10" x14ac:dyDescent="0.2">
      <c r="A959" s="57"/>
      <c r="B959" s="58"/>
      <c r="C959" s="59">
        <v>4179</v>
      </c>
      <c r="D959" s="61" t="s">
        <v>12</v>
      </c>
      <c r="E959" s="60">
        <v>38205</v>
      </c>
      <c r="F959" s="60">
        <v>42848</v>
      </c>
      <c r="G959" s="60">
        <v>9168.9599999999991</v>
      </c>
      <c r="H959" s="53">
        <f t="shared" si="187"/>
        <v>0.21398805078416727</v>
      </c>
      <c r="I959" s="53">
        <f t="shared" si="188"/>
        <v>3.1811013488891215E-5</v>
      </c>
      <c r="J959" s="60">
        <f t="shared" si="186"/>
        <v>-12255.04</v>
      </c>
    </row>
    <row r="960" spans="1:10" x14ac:dyDescent="0.2">
      <c r="A960" s="57"/>
      <c r="B960" s="58"/>
      <c r="C960" s="59">
        <v>4217</v>
      </c>
      <c r="D960" s="61" t="s">
        <v>13</v>
      </c>
      <c r="E960" s="60">
        <v>80880</v>
      </c>
      <c r="F960" s="60">
        <v>91126</v>
      </c>
      <c r="G960" s="60">
        <v>48636.56</v>
      </c>
      <c r="H960" s="53">
        <f t="shared" si="187"/>
        <v>0.53372868336149948</v>
      </c>
      <c r="I960" s="53">
        <f t="shared" si="188"/>
        <v>1.6874086768982165E-4</v>
      </c>
      <c r="J960" s="60">
        <f t="shared" si="186"/>
        <v>3073.5599999999977</v>
      </c>
    </row>
    <row r="961" spans="1:10" x14ac:dyDescent="0.2">
      <c r="A961" s="57"/>
      <c r="B961" s="58"/>
      <c r="C961" s="59">
        <v>4219</v>
      </c>
      <c r="D961" s="61" t="s">
        <v>13</v>
      </c>
      <c r="E961" s="60">
        <v>11944</v>
      </c>
      <c r="F961" s="60">
        <v>12650</v>
      </c>
      <c r="G961" s="60">
        <v>8534.91</v>
      </c>
      <c r="H961" s="53">
        <f t="shared" si="187"/>
        <v>0.67469644268774698</v>
      </c>
      <c r="I961" s="53">
        <f t="shared" si="188"/>
        <v>2.9611224952063543E-5</v>
      </c>
      <c r="J961" s="60">
        <f t="shared" si="186"/>
        <v>2209.91</v>
      </c>
    </row>
    <row r="962" spans="1:10" ht="25.5" x14ac:dyDescent="0.2">
      <c r="A962" s="57"/>
      <c r="B962" s="58"/>
      <c r="C962" s="59">
        <v>4247</v>
      </c>
      <c r="D962" s="61" t="s">
        <v>73</v>
      </c>
      <c r="E962" s="60">
        <v>1650</v>
      </c>
      <c r="F962" s="60">
        <v>2277</v>
      </c>
      <c r="G962" s="60">
        <v>0</v>
      </c>
      <c r="H962" s="53">
        <f t="shared" si="187"/>
        <v>0</v>
      </c>
      <c r="I962" s="53">
        <f t="shared" si="188"/>
        <v>0</v>
      </c>
      <c r="J962" s="60">
        <f t="shared" si="186"/>
        <v>-1138.5</v>
      </c>
    </row>
    <row r="963" spans="1:10" x14ac:dyDescent="0.2">
      <c r="A963" s="57"/>
      <c r="B963" s="58"/>
      <c r="C963" s="59">
        <v>4307</v>
      </c>
      <c r="D963" s="61" t="s">
        <v>4</v>
      </c>
      <c r="E963" s="60">
        <v>4208119</v>
      </c>
      <c r="F963" s="60">
        <v>4321254</v>
      </c>
      <c r="G963" s="60">
        <v>1513314.58</v>
      </c>
      <c r="H963" s="53">
        <f t="shared" si="187"/>
        <v>0.35020264488039815</v>
      </c>
      <c r="I963" s="53">
        <f t="shared" si="188"/>
        <v>5.250330519199097E-3</v>
      </c>
      <c r="J963" s="60">
        <f t="shared" si="186"/>
        <v>-647312.41999999993</v>
      </c>
    </row>
    <row r="964" spans="1:10" x14ac:dyDescent="0.2">
      <c r="A964" s="57"/>
      <c r="B964" s="58"/>
      <c r="C964" s="59">
        <v>4309</v>
      </c>
      <c r="D964" s="61" t="s">
        <v>55</v>
      </c>
      <c r="E964" s="60">
        <v>377956</v>
      </c>
      <c r="F964" s="60">
        <v>378791</v>
      </c>
      <c r="G964" s="60">
        <v>44442.53</v>
      </c>
      <c r="H964" s="53">
        <f t="shared" si="187"/>
        <v>0.11732731242294563</v>
      </c>
      <c r="I964" s="53">
        <f t="shared" si="188"/>
        <v>1.5418999769989755E-4</v>
      </c>
      <c r="J964" s="60">
        <f t="shared" si="186"/>
        <v>-144952.97</v>
      </c>
    </row>
    <row r="965" spans="1:10" x14ac:dyDescent="0.2">
      <c r="A965" s="57"/>
      <c r="B965" s="58"/>
      <c r="C965" s="59">
        <v>4357</v>
      </c>
      <c r="D965" s="61" t="s">
        <v>17</v>
      </c>
      <c r="E965" s="60">
        <v>714</v>
      </c>
      <c r="F965" s="60">
        <v>847</v>
      </c>
      <c r="G965" s="60">
        <v>256.14999999999998</v>
      </c>
      <c r="H965" s="53">
        <f t="shared" si="187"/>
        <v>0.3024203069657615</v>
      </c>
      <c r="I965" s="53">
        <f t="shared" si="188"/>
        <v>8.8869305844713956E-7</v>
      </c>
      <c r="J965" s="60">
        <f t="shared" si="186"/>
        <v>-167.35000000000002</v>
      </c>
    </row>
    <row r="966" spans="1:10" x14ac:dyDescent="0.2">
      <c r="A966" s="57"/>
      <c r="B966" s="58"/>
      <c r="C966" s="59">
        <v>4359</v>
      </c>
      <c r="D966" s="61" t="s">
        <v>17</v>
      </c>
      <c r="E966" s="60">
        <v>126</v>
      </c>
      <c r="F966" s="60">
        <v>149</v>
      </c>
      <c r="G966" s="60">
        <v>45.2</v>
      </c>
      <c r="H966" s="53">
        <f t="shared" si="187"/>
        <v>0.30335570469798662</v>
      </c>
      <c r="I966" s="53">
        <f t="shared" si="188"/>
        <v>1.5681798259539612E-7</v>
      </c>
      <c r="J966" s="60">
        <f t="shared" si="186"/>
        <v>-29.299999999999997</v>
      </c>
    </row>
    <row r="967" spans="1:10" ht="21" customHeight="1" x14ac:dyDescent="0.2">
      <c r="A967" s="57"/>
      <c r="B967" s="58"/>
      <c r="C967" s="59">
        <v>4267</v>
      </c>
      <c r="D967" s="94" t="s">
        <v>194</v>
      </c>
      <c r="E967" s="60">
        <v>3888</v>
      </c>
      <c r="F967" s="60">
        <v>6139</v>
      </c>
      <c r="G967" s="60">
        <v>1085.46</v>
      </c>
      <c r="H967" s="53">
        <f t="shared" si="187"/>
        <v>0.17681381332464571</v>
      </c>
      <c r="I967" s="53">
        <f t="shared" si="188"/>
        <v>3.7659214023893511E-6</v>
      </c>
      <c r="J967" s="60">
        <f t="shared" si="186"/>
        <v>-1984.04</v>
      </c>
    </row>
    <row r="968" spans="1:10" ht="21" customHeight="1" x14ac:dyDescent="0.2">
      <c r="A968" s="57"/>
      <c r="B968" s="58"/>
      <c r="C968" s="59">
        <v>4369</v>
      </c>
      <c r="D968" s="94"/>
      <c r="E968" s="60">
        <v>432</v>
      </c>
      <c r="F968" s="60">
        <v>722</v>
      </c>
      <c r="G968" s="60">
        <v>83.04</v>
      </c>
      <c r="H968" s="53">
        <f t="shared" si="187"/>
        <v>0.11501385041551247</v>
      </c>
      <c r="I968" s="53">
        <f t="shared" si="188"/>
        <v>2.8810100165313485E-7</v>
      </c>
      <c r="J968" s="60">
        <f t="shared" si="186"/>
        <v>-277.95999999999998</v>
      </c>
    </row>
    <row r="969" spans="1:10" ht="14.25" customHeight="1" x14ac:dyDescent="0.2">
      <c r="A969" s="57"/>
      <c r="B969" s="58"/>
      <c r="C969" s="59">
        <v>4407</v>
      </c>
      <c r="D969" s="94" t="s">
        <v>207</v>
      </c>
      <c r="E969" s="60">
        <v>66300</v>
      </c>
      <c r="F969" s="60">
        <v>66300</v>
      </c>
      <c r="G969" s="60">
        <v>26152.13</v>
      </c>
      <c r="H969" s="53">
        <f t="shared" si="187"/>
        <v>0.39445143288084467</v>
      </c>
      <c r="I969" s="53">
        <f t="shared" si="188"/>
        <v>9.0732837769303906E-5</v>
      </c>
      <c r="J969" s="60">
        <f t="shared" si="186"/>
        <v>-6997.869999999999</v>
      </c>
    </row>
    <row r="970" spans="1:10" ht="14.25" customHeight="1" x14ac:dyDescent="0.2">
      <c r="A970" s="57"/>
      <c r="B970" s="58"/>
      <c r="C970" s="59">
        <v>4409</v>
      </c>
      <c r="D970" s="94"/>
      <c r="E970" s="60">
        <v>11700</v>
      </c>
      <c r="F970" s="60">
        <v>11700</v>
      </c>
      <c r="G970" s="60">
        <v>4615.09</v>
      </c>
      <c r="H970" s="53">
        <f t="shared" si="187"/>
        <v>0.39445213675213675</v>
      </c>
      <c r="I970" s="53">
        <f t="shared" si="188"/>
        <v>1.6011705825136873E-5</v>
      </c>
      <c r="J970" s="60">
        <f t="shared" si="186"/>
        <v>-1234.9099999999999</v>
      </c>
    </row>
    <row r="971" spans="1:10" x14ac:dyDescent="0.2">
      <c r="A971" s="57"/>
      <c r="B971" s="58"/>
      <c r="C971" s="59">
        <v>4417</v>
      </c>
      <c r="D971" s="61" t="s">
        <v>21</v>
      </c>
      <c r="E971" s="60">
        <v>90291</v>
      </c>
      <c r="F971" s="60">
        <v>90351</v>
      </c>
      <c r="G971" s="60">
        <v>22798.71</v>
      </c>
      <c r="H971" s="53">
        <f t="shared" si="187"/>
        <v>0.25233489391373642</v>
      </c>
      <c r="I971" s="53">
        <f t="shared" si="188"/>
        <v>7.9098400618970866E-5</v>
      </c>
      <c r="J971" s="60">
        <f t="shared" si="186"/>
        <v>-22376.79</v>
      </c>
    </row>
    <row r="972" spans="1:10" x14ac:dyDescent="0.2">
      <c r="A972" s="57"/>
      <c r="B972" s="58"/>
      <c r="C972" s="59">
        <v>4419</v>
      </c>
      <c r="D972" s="61" t="s">
        <v>21</v>
      </c>
      <c r="E972" s="60">
        <v>13181</v>
      </c>
      <c r="F972" s="60">
        <v>13278</v>
      </c>
      <c r="G972" s="60">
        <v>3363.03</v>
      </c>
      <c r="H972" s="53">
        <f t="shared" si="187"/>
        <v>0.25327835517397201</v>
      </c>
      <c r="I972" s="53">
        <f t="shared" si="188"/>
        <v>1.1667778318756526E-5</v>
      </c>
      <c r="J972" s="60">
        <f t="shared" si="186"/>
        <v>-3275.97</v>
      </c>
    </row>
    <row r="973" spans="1:10" x14ac:dyDescent="0.2">
      <c r="A973" s="57"/>
      <c r="B973" s="58"/>
      <c r="C973" s="59">
        <v>4427</v>
      </c>
      <c r="D973" s="61" t="s">
        <v>22</v>
      </c>
      <c r="E973" s="60">
        <v>0</v>
      </c>
      <c r="F973" s="60">
        <v>950</v>
      </c>
      <c r="G973" s="60">
        <v>944.4</v>
      </c>
      <c r="H973" s="53">
        <f t="shared" si="187"/>
        <v>0.99410526315789471</v>
      </c>
      <c r="I973" s="53">
        <f t="shared" si="188"/>
        <v>3.2765243974135416E-6</v>
      </c>
      <c r="J973" s="60">
        <f t="shared" si="186"/>
        <v>469.4</v>
      </c>
    </row>
    <row r="974" spans="1:10" x14ac:dyDescent="0.2">
      <c r="A974" s="57"/>
      <c r="B974" s="58"/>
      <c r="C974" s="59">
        <v>4437</v>
      </c>
      <c r="D974" s="61" t="s">
        <v>23</v>
      </c>
      <c r="E974" s="60">
        <v>4250</v>
      </c>
      <c r="F974" s="60">
        <v>4250</v>
      </c>
      <c r="G974" s="60">
        <v>0</v>
      </c>
      <c r="H974" s="53">
        <f t="shared" si="187"/>
        <v>0</v>
      </c>
      <c r="I974" s="53">
        <f t="shared" si="188"/>
        <v>0</v>
      </c>
      <c r="J974" s="60">
        <f t="shared" si="186"/>
        <v>-2125</v>
      </c>
    </row>
    <row r="975" spans="1:10" x14ac:dyDescent="0.2">
      <c r="A975" s="57"/>
      <c r="B975" s="58"/>
      <c r="C975" s="59">
        <v>4439</v>
      </c>
      <c r="D975" s="61" t="s">
        <v>23</v>
      </c>
      <c r="E975" s="60">
        <v>750</v>
      </c>
      <c r="F975" s="60">
        <v>750</v>
      </c>
      <c r="G975" s="60">
        <v>0</v>
      </c>
      <c r="H975" s="53">
        <f t="shared" si="187"/>
        <v>0</v>
      </c>
      <c r="I975" s="53">
        <f t="shared" si="188"/>
        <v>0</v>
      </c>
      <c r="J975" s="60">
        <f t="shared" si="186"/>
        <v>-375</v>
      </c>
    </row>
    <row r="976" spans="1:10" x14ac:dyDescent="0.2">
      <c r="A976" s="57"/>
      <c r="B976" s="58"/>
      <c r="C976" s="59">
        <v>4447</v>
      </c>
      <c r="D976" s="94" t="s">
        <v>24</v>
      </c>
      <c r="E976" s="60">
        <v>11050</v>
      </c>
      <c r="F976" s="60">
        <v>11050</v>
      </c>
      <c r="G976" s="60">
        <v>6276.44</v>
      </c>
      <c r="H976" s="53">
        <f t="shared" si="187"/>
        <v>0.56800361990950221</v>
      </c>
      <c r="I976" s="53">
        <f t="shared" si="188"/>
        <v>2.1775634041616103E-5</v>
      </c>
      <c r="J976" s="60">
        <f t="shared" si="186"/>
        <v>751.4399999999996</v>
      </c>
    </row>
    <row r="977" spans="1:10" x14ac:dyDescent="0.2">
      <c r="A977" s="57"/>
      <c r="B977" s="58"/>
      <c r="C977" s="59">
        <v>4449</v>
      </c>
      <c r="D977" s="94"/>
      <c r="E977" s="60">
        <v>1950</v>
      </c>
      <c r="F977" s="60">
        <v>1950</v>
      </c>
      <c r="G977" s="60">
        <v>1107.6099999999999</v>
      </c>
      <c r="H977" s="53">
        <f t="shared" si="187"/>
        <v>0.56800512820512816</v>
      </c>
      <c r="I977" s="53">
        <f t="shared" si="188"/>
        <v>3.842769152709882E-6</v>
      </c>
      <c r="J977" s="60">
        <f t="shared" si="186"/>
        <v>132.6099999999999</v>
      </c>
    </row>
    <row r="978" spans="1:10" ht="63.75" x14ac:dyDescent="0.2">
      <c r="A978" s="57"/>
      <c r="B978" s="58"/>
      <c r="C978" s="59">
        <v>4560</v>
      </c>
      <c r="D978" s="61" t="s">
        <v>209</v>
      </c>
      <c r="E978" s="60">
        <v>0</v>
      </c>
      <c r="F978" s="60">
        <v>3381</v>
      </c>
      <c r="G978" s="60">
        <v>3367</v>
      </c>
      <c r="H978" s="53">
        <f t="shared" si="187"/>
        <v>0.99585921325051763</v>
      </c>
      <c r="I978" s="53">
        <f t="shared" si="188"/>
        <v>1.1681551933599529E-5</v>
      </c>
      <c r="J978" s="60">
        <f t="shared" si="186"/>
        <v>1676.5</v>
      </c>
    </row>
    <row r="979" spans="1:10" x14ac:dyDescent="0.2">
      <c r="A979" s="57"/>
      <c r="B979" s="58"/>
      <c r="C979" s="59">
        <v>4707</v>
      </c>
      <c r="D979" s="94" t="s">
        <v>28</v>
      </c>
      <c r="E979" s="60">
        <v>59500</v>
      </c>
      <c r="F979" s="60">
        <v>59500</v>
      </c>
      <c r="G979" s="60">
        <v>9225.99</v>
      </c>
      <c r="H979" s="53">
        <f t="shared" si="187"/>
        <v>0.15505865546218486</v>
      </c>
      <c r="I979" s="53">
        <f t="shared" si="188"/>
        <v>3.2008874762064125E-5</v>
      </c>
      <c r="J979" s="60">
        <f t="shared" si="186"/>
        <v>-20524.010000000002</v>
      </c>
    </row>
    <row r="980" spans="1:10" x14ac:dyDescent="0.2">
      <c r="A980" s="57"/>
      <c r="B980" s="58"/>
      <c r="C980" s="59">
        <v>4709</v>
      </c>
      <c r="D980" s="94"/>
      <c r="E980" s="60">
        <v>10500</v>
      </c>
      <c r="F980" s="60">
        <v>10500</v>
      </c>
      <c r="G980" s="60">
        <v>1628.11</v>
      </c>
      <c r="H980" s="53">
        <f t="shared" si="187"/>
        <v>0.15505809523809522</v>
      </c>
      <c r="I980" s="53">
        <f t="shared" si="188"/>
        <v>5.6486045496325302E-6</v>
      </c>
      <c r="J980" s="60">
        <f t="shared" si="186"/>
        <v>-3621.8900000000003</v>
      </c>
    </row>
    <row r="981" spans="1:10" x14ac:dyDescent="0.2">
      <c r="A981" s="57"/>
      <c r="B981" s="58"/>
      <c r="C981" s="59">
        <v>4980</v>
      </c>
      <c r="D981" s="94" t="s">
        <v>144</v>
      </c>
      <c r="E981" s="60">
        <v>0</v>
      </c>
      <c r="F981" s="60">
        <v>16750</v>
      </c>
      <c r="G981" s="60">
        <v>16749.990000000002</v>
      </c>
      <c r="H981" s="53">
        <f t="shared" si="187"/>
        <v>0.99999940298507473</v>
      </c>
      <c r="I981" s="53">
        <f t="shared" si="188"/>
        <v>5.8112823900288917E-5</v>
      </c>
      <c r="J981" s="60">
        <f t="shared" si="186"/>
        <v>8374.9900000000016</v>
      </c>
    </row>
    <row r="982" spans="1:10" x14ac:dyDescent="0.2">
      <c r="A982" s="57"/>
      <c r="B982" s="58"/>
      <c r="C982" s="59">
        <v>4989</v>
      </c>
      <c r="D982" s="94"/>
      <c r="E982" s="60">
        <v>0</v>
      </c>
      <c r="F982" s="60">
        <v>22670</v>
      </c>
      <c r="G982" s="60">
        <v>22670</v>
      </c>
      <c r="H982" s="53">
        <f t="shared" si="187"/>
        <v>1</v>
      </c>
      <c r="I982" s="53">
        <f t="shared" si="188"/>
        <v>7.8651851005257301E-5</v>
      </c>
      <c r="J982" s="60">
        <f t="shared" si="186"/>
        <v>11335</v>
      </c>
    </row>
    <row r="983" spans="1:10" s="15" customFormat="1" ht="23.25" customHeight="1" x14ac:dyDescent="0.2">
      <c r="A983" s="37" t="s">
        <v>145</v>
      </c>
      <c r="B983" s="93" t="s">
        <v>146</v>
      </c>
      <c r="C983" s="93"/>
      <c r="D983" s="93"/>
      <c r="E983" s="38">
        <v>3398040</v>
      </c>
      <c r="F983" s="30">
        <v>3358822</v>
      </c>
      <c r="G983" s="30">
        <v>1720466.8</v>
      </c>
      <c r="H983" s="29">
        <f t="shared" si="187"/>
        <v>0.51222327351672703</v>
      </c>
      <c r="I983" s="29">
        <f>+G983/$G$8</f>
        <v>5.9690294844769211E-3</v>
      </c>
      <c r="J983" s="30">
        <f t="shared" si="186"/>
        <v>41055.800000000047</v>
      </c>
    </row>
    <row r="984" spans="1:10" s="18" customFormat="1" ht="20.25" customHeight="1" x14ac:dyDescent="0.25">
      <c r="A984" s="66"/>
      <c r="B984" s="39" t="s">
        <v>300</v>
      </c>
      <c r="C984" s="55"/>
      <c r="D984" s="63" t="s">
        <v>147</v>
      </c>
      <c r="E984" s="56">
        <v>1487966</v>
      </c>
      <c r="F984" s="42">
        <v>1486769</v>
      </c>
      <c r="G984" s="42">
        <v>792816.22</v>
      </c>
      <c r="H984" s="44">
        <f t="shared" si="187"/>
        <v>0.53324774729631841</v>
      </c>
      <c r="I984" s="44">
        <f t="shared" ref="I984:I996" si="189">+G984/$G$8</f>
        <v>2.7506159333917641E-3</v>
      </c>
      <c r="J984" s="42">
        <f t="shared" si="186"/>
        <v>49431.719999999972</v>
      </c>
    </row>
    <row r="985" spans="1:10" s="19" customFormat="1" x14ac:dyDescent="0.2">
      <c r="A985" s="45"/>
      <c r="B985" s="46"/>
      <c r="C985" s="47"/>
      <c r="D985" s="70" t="s">
        <v>3</v>
      </c>
      <c r="E985" s="48">
        <v>1487966</v>
      </c>
      <c r="F985" s="48">
        <v>1486769</v>
      </c>
      <c r="G985" s="48">
        <v>792816.22</v>
      </c>
      <c r="H985" s="13">
        <f t="shared" ref="H985:H997" si="190">+G985/F985</f>
        <v>0.53324774729631841</v>
      </c>
      <c r="I985" s="13">
        <f t="shared" si="189"/>
        <v>2.7506159333917641E-3</v>
      </c>
      <c r="J985" s="48">
        <f t="shared" ref="J985:J1048" si="191">+G985-F985*50%</f>
        <v>49431.719999999972</v>
      </c>
    </row>
    <row r="986" spans="1:10" x14ac:dyDescent="0.2">
      <c r="A986" s="57"/>
      <c r="B986" s="58"/>
      <c r="C986" s="59">
        <v>4010</v>
      </c>
      <c r="D986" s="61" t="s">
        <v>7</v>
      </c>
      <c r="E986" s="60">
        <v>1038524</v>
      </c>
      <c r="F986" s="60">
        <v>1038524</v>
      </c>
      <c r="G986" s="60">
        <v>501434.58</v>
      </c>
      <c r="H986" s="53">
        <f t="shared" si="190"/>
        <v>0.48283388732470317</v>
      </c>
      <c r="I986" s="53">
        <f t="shared" si="189"/>
        <v>1.7396893636984461E-3</v>
      </c>
      <c r="J986" s="60">
        <f t="shared" si="191"/>
        <v>-17827.419999999984</v>
      </c>
    </row>
    <row r="987" spans="1:10" x14ac:dyDescent="0.2">
      <c r="A987" s="57"/>
      <c r="B987" s="58"/>
      <c r="C987" s="59">
        <v>4040</v>
      </c>
      <c r="D987" s="61" t="s">
        <v>8</v>
      </c>
      <c r="E987" s="60">
        <v>91253</v>
      </c>
      <c r="F987" s="60">
        <v>91253</v>
      </c>
      <c r="G987" s="60">
        <v>81259.73</v>
      </c>
      <c r="H987" s="53">
        <f t="shared" si="190"/>
        <v>0.89048831271300666</v>
      </c>
      <c r="I987" s="53">
        <f t="shared" si="189"/>
        <v>2.8192448948775634E-4</v>
      </c>
      <c r="J987" s="60">
        <f t="shared" si="191"/>
        <v>35633.229999999996</v>
      </c>
    </row>
    <row r="988" spans="1:10" x14ac:dyDescent="0.2">
      <c r="A988" s="57"/>
      <c r="B988" s="58"/>
      <c r="C988" s="59">
        <v>4110</v>
      </c>
      <c r="D988" s="61" t="s">
        <v>9</v>
      </c>
      <c r="E988" s="60">
        <v>173421</v>
      </c>
      <c r="F988" s="60">
        <v>173421</v>
      </c>
      <c r="G988" s="60">
        <v>86395.29</v>
      </c>
      <c r="H988" s="53">
        <f t="shared" si="190"/>
        <v>0.49818240005535658</v>
      </c>
      <c r="I988" s="53">
        <f t="shared" si="189"/>
        <v>2.9974192662708405E-4</v>
      </c>
      <c r="J988" s="60">
        <f t="shared" si="191"/>
        <v>-315.2100000000064</v>
      </c>
    </row>
    <row r="989" spans="1:10" x14ac:dyDescent="0.2">
      <c r="A989" s="57"/>
      <c r="B989" s="58"/>
      <c r="C989" s="59">
        <v>4120</v>
      </c>
      <c r="D989" s="61" t="s">
        <v>10</v>
      </c>
      <c r="E989" s="60">
        <v>27680</v>
      </c>
      <c r="F989" s="60">
        <v>27680</v>
      </c>
      <c r="G989" s="60">
        <v>12444.72</v>
      </c>
      <c r="H989" s="53">
        <f t="shared" si="190"/>
        <v>0.44959248554913295</v>
      </c>
      <c r="I989" s="53">
        <f t="shared" si="189"/>
        <v>4.3176015140809242E-5</v>
      </c>
      <c r="J989" s="60">
        <f t="shared" si="191"/>
        <v>-1395.2800000000007</v>
      </c>
    </row>
    <row r="990" spans="1:10" x14ac:dyDescent="0.2">
      <c r="A990" s="57"/>
      <c r="B990" s="58"/>
      <c r="C990" s="59">
        <v>4210</v>
      </c>
      <c r="D990" s="61" t="s">
        <v>13</v>
      </c>
      <c r="E990" s="60">
        <v>7538</v>
      </c>
      <c r="F990" s="60">
        <v>6341</v>
      </c>
      <c r="G990" s="60">
        <v>2989.34</v>
      </c>
      <c r="H990" s="53">
        <f t="shared" si="190"/>
        <v>0.47143037375808233</v>
      </c>
      <c r="I990" s="53">
        <f t="shared" si="189"/>
        <v>1.0371289117073484E-5</v>
      </c>
      <c r="J990" s="60">
        <f t="shared" si="191"/>
        <v>-181.15999999999985</v>
      </c>
    </row>
    <row r="991" spans="1:10" x14ac:dyDescent="0.2">
      <c r="A991" s="57"/>
      <c r="B991" s="58"/>
      <c r="C991" s="59">
        <v>4280</v>
      </c>
      <c r="D991" s="61" t="s">
        <v>16</v>
      </c>
      <c r="E991" s="60">
        <v>820</v>
      </c>
      <c r="F991" s="60">
        <v>820</v>
      </c>
      <c r="G991" s="60">
        <v>180</v>
      </c>
      <c r="H991" s="53">
        <f t="shared" si="190"/>
        <v>0.21951219512195122</v>
      </c>
      <c r="I991" s="53">
        <f t="shared" si="189"/>
        <v>6.2449639086662169E-7</v>
      </c>
      <c r="J991" s="60">
        <f t="shared" si="191"/>
        <v>-230</v>
      </c>
    </row>
    <row r="992" spans="1:10" x14ac:dyDescent="0.2">
      <c r="A992" s="57"/>
      <c r="B992" s="58"/>
      <c r="C992" s="59">
        <v>4300</v>
      </c>
      <c r="D992" s="61" t="s">
        <v>4</v>
      </c>
      <c r="E992" s="60">
        <v>5341</v>
      </c>
      <c r="F992" s="60">
        <v>5341</v>
      </c>
      <c r="G992" s="60">
        <v>2306.6999999999998</v>
      </c>
      <c r="H992" s="53">
        <f t="shared" si="190"/>
        <v>0.43188541471634523</v>
      </c>
      <c r="I992" s="53">
        <f t="shared" si="189"/>
        <v>8.0029212489557565E-6</v>
      </c>
      <c r="J992" s="60">
        <f t="shared" si="191"/>
        <v>-363.80000000000018</v>
      </c>
    </row>
    <row r="993" spans="1:10" x14ac:dyDescent="0.2">
      <c r="A993" s="57"/>
      <c r="B993" s="58"/>
      <c r="C993" s="59">
        <v>4350</v>
      </c>
      <c r="D993" s="61" t="s">
        <v>17</v>
      </c>
      <c r="E993" s="60">
        <v>664</v>
      </c>
      <c r="F993" s="60">
        <v>664</v>
      </c>
      <c r="G993" s="60">
        <v>199.44</v>
      </c>
      <c r="H993" s="53">
        <f t="shared" si="190"/>
        <v>0.30036144578313251</v>
      </c>
      <c r="I993" s="53">
        <f t="shared" si="189"/>
        <v>6.9194200108021677E-7</v>
      </c>
      <c r="J993" s="60">
        <f t="shared" si="191"/>
        <v>-132.56</v>
      </c>
    </row>
    <row r="994" spans="1:10" ht="38.25" x14ac:dyDescent="0.2">
      <c r="A994" s="57"/>
      <c r="B994" s="58"/>
      <c r="C994" s="59">
        <v>4370</v>
      </c>
      <c r="D994" s="61" t="s">
        <v>235</v>
      </c>
      <c r="E994" s="60">
        <v>1344</v>
      </c>
      <c r="F994" s="60">
        <v>1344</v>
      </c>
      <c r="G994" s="60">
        <v>430.12</v>
      </c>
      <c r="H994" s="53">
        <f t="shared" si="190"/>
        <v>0.3200297619047619</v>
      </c>
      <c r="I994" s="53">
        <f t="shared" si="189"/>
        <v>1.4922688202197295E-6</v>
      </c>
      <c r="J994" s="60">
        <f t="shared" si="191"/>
        <v>-241.88</v>
      </c>
    </row>
    <row r="995" spans="1:10" x14ac:dyDescent="0.2">
      <c r="A995" s="57"/>
      <c r="B995" s="58"/>
      <c r="C995" s="59">
        <v>4410</v>
      </c>
      <c r="D995" s="61" t="s">
        <v>21</v>
      </c>
      <c r="E995" s="60">
        <v>1400</v>
      </c>
      <c r="F995" s="60">
        <v>1400</v>
      </c>
      <c r="G995" s="60">
        <v>190.3</v>
      </c>
      <c r="H995" s="53">
        <f t="shared" si="190"/>
        <v>0.13592857142857143</v>
      </c>
      <c r="I995" s="53">
        <f t="shared" si="189"/>
        <v>6.6023146212176727E-7</v>
      </c>
      <c r="J995" s="60">
        <f t="shared" si="191"/>
        <v>-509.7</v>
      </c>
    </row>
    <row r="996" spans="1:10" ht="25.5" x14ac:dyDescent="0.2">
      <c r="A996" s="57"/>
      <c r="B996" s="58"/>
      <c r="C996" s="59">
        <v>4440</v>
      </c>
      <c r="D996" s="61" t="s">
        <v>24</v>
      </c>
      <c r="E996" s="60">
        <v>139981</v>
      </c>
      <c r="F996" s="60">
        <v>139981</v>
      </c>
      <c r="G996" s="60">
        <v>104986</v>
      </c>
      <c r="H996" s="53">
        <f t="shared" si="190"/>
        <v>0.75000178595666556</v>
      </c>
      <c r="I996" s="53">
        <f t="shared" si="189"/>
        <v>3.6424098939735083E-4</v>
      </c>
      <c r="J996" s="60">
        <f t="shared" si="191"/>
        <v>34995.5</v>
      </c>
    </row>
    <row r="997" spans="1:10" s="18" customFormat="1" ht="20.25" customHeight="1" x14ac:dyDescent="0.25">
      <c r="A997" s="66"/>
      <c r="B997" s="39" t="s">
        <v>301</v>
      </c>
      <c r="C997" s="55"/>
      <c r="D997" s="63" t="s">
        <v>148</v>
      </c>
      <c r="E997" s="56">
        <v>1835116</v>
      </c>
      <c r="F997" s="42">
        <v>1797287</v>
      </c>
      <c r="G997" s="42">
        <v>925045.98</v>
      </c>
      <c r="H997" s="44">
        <f t="shared" si="190"/>
        <v>0.51469018581895931</v>
      </c>
      <c r="I997" s="44">
        <f t="shared" ref="I997:I1016" si="192">+G997/$G$8</f>
        <v>3.2093770883093171E-3</v>
      </c>
      <c r="J997" s="42">
        <f t="shared" si="191"/>
        <v>26402.479999999981</v>
      </c>
    </row>
    <row r="998" spans="1:10" s="19" customFormat="1" x14ac:dyDescent="0.2">
      <c r="A998" s="45"/>
      <c r="B998" s="46"/>
      <c r="C998" s="47"/>
      <c r="D998" s="70" t="s">
        <v>3</v>
      </c>
      <c r="E998" s="48">
        <v>1835116</v>
      </c>
      <c r="F998" s="48">
        <v>1797287</v>
      </c>
      <c r="G998" s="48">
        <v>925045.98</v>
      </c>
      <c r="H998" s="13">
        <f t="shared" ref="H998:H1017" si="193">+G998/F998</f>
        <v>0.51469018581895931</v>
      </c>
      <c r="I998" s="13">
        <f t="shared" si="192"/>
        <v>3.2093770883093171E-3</v>
      </c>
      <c r="J998" s="48">
        <f t="shared" si="191"/>
        <v>26402.479999999981</v>
      </c>
    </row>
    <row r="999" spans="1:10" x14ac:dyDescent="0.2">
      <c r="A999" s="57"/>
      <c r="B999" s="58"/>
      <c r="C999" s="59">
        <v>3020</v>
      </c>
      <c r="D999" s="61" t="s">
        <v>6</v>
      </c>
      <c r="E999" s="60">
        <v>16356</v>
      </c>
      <c r="F999" s="60">
        <v>16356</v>
      </c>
      <c r="G999" s="60">
        <v>6462.08</v>
      </c>
      <c r="H999" s="53">
        <f t="shared" si="193"/>
        <v>0.39508926387869897</v>
      </c>
      <c r="I999" s="53">
        <f t="shared" si="192"/>
        <v>2.2419697986063214E-5</v>
      </c>
      <c r="J999" s="60">
        <f t="shared" si="191"/>
        <v>-1715.92</v>
      </c>
    </row>
    <row r="1000" spans="1:10" x14ac:dyDescent="0.2">
      <c r="A1000" s="57"/>
      <c r="B1000" s="58"/>
      <c r="C1000" s="59">
        <v>4010</v>
      </c>
      <c r="D1000" s="61" t="s">
        <v>7</v>
      </c>
      <c r="E1000" s="60">
        <v>1035736</v>
      </c>
      <c r="F1000" s="60">
        <v>1033482</v>
      </c>
      <c r="G1000" s="60">
        <v>493838.4</v>
      </c>
      <c r="H1000" s="53">
        <f t="shared" si="193"/>
        <v>0.47783938181797075</v>
      </c>
      <c r="I1000" s="53">
        <f t="shared" si="192"/>
        <v>1.7133349915074837E-3</v>
      </c>
      <c r="J1000" s="60">
        <f t="shared" si="191"/>
        <v>-22902.599999999977</v>
      </c>
    </row>
    <row r="1001" spans="1:10" x14ac:dyDescent="0.2">
      <c r="A1001" s="57"/>
      <c r="B1001" s="58"/>
      <c r="C1001" s="59">
        <v>4040</v>
      </c>
      <c r="D1001" s="61" t="s">
        <v>8</v>
      </c>
      <c r="E1001" s="60">
        <v>80805</v>
      </c>
      <c r="F1001" s="60">
        <v>81950</v>
      </c>
      <c r="G1001" s="60">
        <v>76789.47</v>
      </c>
      <c r="H1001" s="53">
        <f t="shared" si="193"/>
        <v>0.93702830994508846</v>
      </c>
      <c r="I1001" s="53">
        <f t="shared" si="192"/>
        <v>2.6641526039755957E-4</v>
      </c>
      <c r="J1001" s="60">
        <f t="shared" si="191"/>
        <v>35814.47</v>
      </c>
    </row>
    <row r="1002" spans="1:10" x14ac:dyDescent="0.2">
      <c r="A1002" s="57"/>
      <c r="B1002" s="58"/>
      <c r="C1002" s="59">
        <v>4110</v>
      </c>
      <c r="D1002" s="61" t="s">
        <v>9</v>
      </c>
      <c r="E1002" s="60">
        <v>165409</v>
      </c>
      <c r="F1002" s="60">
        <v>165409</v>
      </c>
      <c r="G1002" s="60">
        <v>92561.81</v>
      </c>
      <c r="H1002" s="53">
        <f t="shared" si="193"/>
        <v>0.5595935529505649</v>
      </c>
      <c r="I1002" s="53">
        <f t="shared" si="192"/>
        <v>3.2113620153934426E-4</v>
      </c>
      <c r="J1002" s="60">
        <f t="shared" si="191"/>
        <v>9857.3099999999977</v>
      </c>
    </row>
    <row r="1003" spans="1:10" x14ac:dyDescent="0.2">
      <c r="A1003" s="57"/>
      <c r="B1003" s="58"/>
      <c r="C1003" s="59">
        <v>4120</v>
      </c>
      <c r="D1003" s="61" t="s">
        <v>149</v>
      </c>
      <c r="E1003" s="60">
        <v>26686</v>
      </c>
      <c r="F1003" s="60">
        <v>26686</v>
      </c>
      <c r="G1003" s="60">
        <v>9889.58</v>
      </c>
      <c r="H1003" s="53">
        <f t="shared" si="193"/>
        <v>0.37059057183541932</v>
      </c>
      <c r="I1003" s="53">
        <f t="shared" si="192"/>
        <v>3.4311150095481804E-5</v>
      </c>
      <c r="J1003" s="60">
        <f t="shared" si="191"/>
        <v>-3453.42</v>
      </c>
    </row>
    <row r="1004" spans="1:10" x14ac:dyDescent="0.2">
      <c r="A1004" s="57"/>
      <c r="B1004" s="58"/>
      <c r="C1004" s="59">
        <v>4210</v>
      </c>
      <c r="D1004" s="61" t="s">
        <v>13</v>
      </c>
      <c r="E1004" s="60">
        <v>52182</v>
      </c>
      <c r="F1004" s="60">
        <v>46140</v>
      </c>
      <c r="G1004" s="60">
        <v>12846.72</v>
      </c>
      <c r="H1004" s="53">
        <f t="shared" si="193"/>
        <v>0.27842912873862158</v>
      </c>
      <c r="I1004" s="53">
        <f t="shared" si="192"/>
        <v>4.4570723747078031E-5</v>
      </c>
      <c r="J1004" s="60">
        <f t="shared" si="191"/>
        <v>-10223.280000000001</v>
      </c>
    </row>
    <row r="1005" spans="1:10" ht="25.5" x14ac:dyDescent="0.2">
      <c r="A1005" s="57"/>
      <c r="B1005" s="58"/>
      <c r="C1005" s="59">
        <v>4240</v>
      </c>
      <c r="D1005" s="61" t="s">
        <v>73</v>
      </c>
      <c r="E1005" s="60">
        <v>1050</v>
      </c>
      <c r="F1005" s="60">
        <v>1050</v>
      </c>
      <c r="G1005" s="60">
        <v>0</v>
      </c>
      <c r="H1005" s="53">
        <f t="shared" si="193"/>
        <v>0</v>
      </c>
      <c r="I1005" s="53">
        <f t="shared" si="192"/>
        <v>0</v>
      </c>
      <c r="J1005" s="60">
        <f t="shared" si="191"/>
        <v>-525</v>
      </c>
    </row>
    <row r="1006" spans="1:10" x14ac:dyDescent="0.2">
      <c r="A1006" s="57"/>
      <c r="B1006" s="58"/>
      <c r="C1006" s="59">
        <v>4260</v>
      </c>
      <c r="D1006" s="61" t="s">
        <v>14</v>
      </c>
      <c r="E1006" s="60">
        <v>247029</v>
      </c>
      <c r="F1006" s="60">
        <v>216762</v>
      </c>
      <c r="G1006" s="60">
        <v>105065.15</v>
      </c>
      <c r="H1006" s="53">
        <f t="shared" si="193"/>
        <v>0.4847028076876943</v>
      </c>
      <c r="I1006" s="53">
        <f t="shared" si="192"/>
        <v>3.6451559433811241E-4</v>
      </c>
      <c r="J1006" s="60">
        <f t="shared" si="191"/>
        <v>-3315.8500000000058</v>
      </c>
    </row>
    <row r="1007" spans="1:10" x14ac:dyDescent="0.2">
      <c r="A1007" s="57"/>
      <c r="B1007" s="58"/>
      <c r="C1007" s="59">
        <v>4270</v>
      </c>
      <c r="D1007" s="61" t="s">
        <v>15</v>
      </c>
      <c r="E1007" s="60">
        <v>51542</v>
      </c>
      <c r="F1007" s="60">
        <v>51131</v>
      </c>
      <c r="G1007" s="60">
        <v>26204.080000000002</v>
      </c>
      <c r="H1007" s="53">
        <f t="shared" si="193"/>
        <v>0.51248909663413589</v>
      </c>
      <c r="I1007" s="53">
        <f t="shared" si="192"/>
        <v>9.0913074366556805E-5</v>
      </c>
      <c r="J1007" s="60">
        <f t="shared" si="191"/>
        <v>638.58000000000175</v>
      </c>
    </row>
    <row r="1008" spans="1:10" x14ac:dyDescent="0.2">
      <c r="A1008" s="57"/>
      <c r="B1008" s="58"/>
      <c r="C1008" s="59">
        <v>4280</v>
      </c>
      <c r="D1008" s="61" t="s">
        <v>16</v>
      </c>
      <c r="E1008" s="60">
        <v>559</v>
      </c>
      <c r="F1008" s="60">
        <v>559</v>
      </c>
      <c r="G1008" s="60">
        <v>270</v>
      </c>
      <c r="H1008" s="53">
        <f t="shared" si="193"/>
        <v>0.48300536672629696</v>
      </c>
      <c r="I1008" s="53">
        <f t="shared" si="192"/>
        <v>9.3674458629993248E-7</v>
      </c>
      <c r="J1008" s="60">
        <f t="shared" si="191"/>
        <v>-9.5</v>
      </c>
    </row>
    <row r="1009" spans="1:10" x14ac:dyDescent="0.2">
      <c r="A1009" s="57"/>
      <c r="B1009" s="58"/>
      <c r="C1009" s="59">
        <v>4300</v>
      </c>
      <c r="D1009" s="61" t="s">
        <v>4</v>
      </c>
      <c r="E1009" s="60">
        <v>70887</v>
      </c>
      <c r="F1009" s="60">
        <v>70887</v>
      </c>
      <c r="G1009" s="60">
        <v>41720.519999999997</v>
      </c>
      <c r="H1009" s="53">
        <f t="shared" si="193"/>
        <v>0.58854966354902871</v>
      </c>
      <c r="I1009" s="53">
        <f t="shared" si="192"/>
        <v>1.4474618980599279E-4</v>
      </c>
      <c r="J1009" s="60">
        <f t="shared" si="191"/>
        <v>6277.0199999999968</v>
      </c>
    </row>
    <row r="1010" spans="1:10" x14ac:dyDescent="0.2">
      <c r="A1010" s="57"/>
      <c r="B1010" s="58"/>
      <c r="C1010" s="59">
        <v>4350</v>
      </c>
      <c r="D1010" s="61" t="s">
        <v>17</v>
      </c>
      <c r="E1010" s="60">
        <v>361</v>
      </c>
      <c r="F1010" s="60">
        <v>361</v>
      </c>
      <c r="G1010" s="60">
        <v>175.44</v>
      </c>
      <c r="H1010" s="53">
        <f t="shared" si="193"/>
        <v>0.48598337950138504</v>
      </c>
      <c r="I1010" s="53">
        <f t="shared" si="192"/>
        <v>6.0867581563133392E-7</v>
      </c>
      <c r="J1010" s="60">
        <f t="shared" si="191"/>
        <v>-5.0600000000000023</v>
      </c>
    </row>
    <row r="1011" spans="1:10" ht="38.25" x14ac:dyDescent="0.2">
      <c r="A1011" s="57"/>
      <c r="B1011" s="58"/>
      <c r="C1011" s="59">
        <v>4370</v>
      </c>
      <c r="D1011" s="61" t="s">
        <v>226</v>
      </c>
      <c r="E1011" s="60">
        <v>2877</v>
      </c>
      <c r="F1011" s="60">
        <v>2877</v>
      </c>
      <c r="G1011" s="60">
        <v>1397.25</v>
      </c>
      <c r="H1011" s="53">
        <f t="shared" si="193"/>
        <v>0.48566214807090718</v>
      </c>
      <c r="I1011" s="53">
        <f t="shared" si="192"/>
        <v>4.8476532341021511E-6</v>
      </c>
      <c r="J1011" s="60">
        <f t="shared" si="191"/>
        <v>-41.25</v>
      </c>
    </row>
    <row r="1012" spans="1:10" ht="25.5" x14ac:dyDescent="0.2">
      <c r="A1012" s="57"/>
      <c r="B1012" s="58"/>
      <c r="C1012" s="59">
        <v>4390</v>
      </c>
      <c r="D1012" s="61" t="s">
        <v>44</v>
      </c>
      <c r="E1012" s="60">
        <v>1280</v>
      </c>
      <c r="F1012" s="60">
        <v>1280</v>
      </c>
      <c r="G1012" s="60">
        <v>0</v>
      </c>
      <c r="H1012" s="53">
        <f t="shared" si="193"/>
        <v>0</v>
      </c>
      <c r="I1012" s="53">
        <f t="shared" si="192"/>
        <v>0</v>
      </c>
      <c r="J1012" s="60">
        <f t="shared" si="191"/>
        <v>-640</v>
      </c>
    </row>
    <row r="1013" spans="1:10" x14ac:dyDescent="0.2">
      <c r="A1013" s="57"/>
      <c r="B1013" s="58"/>
      <c r="C1013" s="59">
        <v>4410</v>
      </c>
      <c r="D1013" s="61" t="s">
        <v>21</v>
      </c>
      <c r="E1013" s="60">
        <v>4877</v>
      </c>
      <c r="F1013" s="60">
        <v>4877</v>
      </c>
      <c r="G1013" s="60">
        <v>2336.48</v>
      </c>
      <c r="H1013" s="53">
        <f t="shared" si="193"/>
        <v>0.47908140250153786</v>
      </c>
      <c r="I1013" s="53">
        <f t="shared" si="192"/>
        <v>8.106240707400245E-6</v>
      </c>
      <c r="J1013" s="60">
        <f t="shared" si="191"/>
        <v>-102.01999999999998</v>
      </c>
    </row>
    <row r="1014" spans="1:10" x14ac:dyDescent="0.2">
      <c r="A1014" s="57"/>
      <c r="B1014" s="58"/>
      <c r="C1014" s="59">
        <v>4430</v>
      </c>
      <c r="D1014" s="61" t="s">
        <v>23</v>
      </c>
      <c r="E1014" s="60">
        <v>840</v>
      </c>
      <c r="F1014" s="60">
        <v>840</v>
      </c>
      <c r="G1014" s="60">
        <v>135</v>
      </c>
      <c r="H1014" s="53">
        <f t="shared" si="193"/>
        <v>0.16071428571428573</v>
      </c>
      <c r="I1014" s="53">
        <f t="shared" si="192"/>
        <v>4.6837229314996624E-7</v>
      </c>
      <c r="J1014" s="60">
        <f t="shared" si="191"/>
        <v>-285</v>
      </c>
    </row>
    <row r="1015" spans="1:10" ht="25.5" x14ac:dyDescent="0.2">
      <c r="A1015" s="57"/>
      <c r="B1015" s="58"/>
      <c r="C1015" s="59">
        <v>4440</v>
      </c>
      <c r="D1015" s="61" t="s">
        <v>24</v>
      </c>
      <c r="E1015" s="60">
        <v>73496</v>
      </c>
      <c r="F1015" s="60">
        <v>73496</v>
      </c>
      <c r="G1015" s="60">
        <v>55154</v>
      </c>
      <c r="H1015" s="53">
        <f t="shared" si="193"/>
        <v>0.75043539784478064</v>
      </c>
      <c r="I1015" s="53">
        <f t="shared" si="192"/>
        <v>1.9135263301032029E-4</v>
      </c>
      <c r="J1015" s="60">
        <f t="shared" si="191"/>
        <v>18406</v>
      </c>
    </row>
    <row r="1016" spans="1:10" ht="25.5" x14ac:dyDescent="0.2">
      <c r="A1016" s="57"/>
      <c r="B1016" s="58"/>
      <c r="C1016" s="59">
        <v>4700</v>
      </c>
      <c r="D1016" s="61" t="s">
        <v>28</v>
      </c>
      <c r="E1016" s="60">
        <v>3144</v>
      </c>
      <c r="F1016" s="60">
        <v>3144</v>
      </c>
      <c r="G1016" s="60">
        <v>200</v>
      </c>
      <c r="H1016" s="53">
        <f t="shared" si="193"/>
        <v>6.3613231552162849E-2</v>
      </c>
      <c r="I1016" s="53">
        <f t="shared" si="192"/>
        <v>6.9388487874069074E-7</v>
      </c>
      <c r="J1016" s="60">
        <f t="shared" si="191"/>
        <v>-1372</v>
      </c>
    </row>
    <row r="1017" spans="1:10" s="18" customFormat="1" ht="20.25" customHeight="1" x14ac:dyDescent="0.25">
      <c r="A1017" s="66"/>
      <c r="B1017" s="39" t="s">
        <v>304</v>
      </c>
      <c r="C1017" s="55"/>
      <c r="D1017" s="63" t="s">
        <v>150</v>
      </c>
      <c r="E1017" s="56">
        <v>3831</v>
      </c>
      <c r="F1017" s="42">
        <v>3639</v>
      </c>
      <c r="G1017" s="42">
        <v>1894</v>
      </c>
      <c r="H1017" s="44">
        <f t="shared" si="193"/>
        <v>0.5204726573234405</v>
      </c>
      <c r="I1017" s="44">
        <f t="shared" ref="I1017:I1019" si="194">+G1017/$G$8</f>
        <v>6.5710898016743418E-6</v>
      </c>
      <c r="J1017" s="42">
        <f t="shared" si="191"/>
        <v>74.5</v>
      </c>
    </row>
    <row r="1018" spans="1:10" s="19" customFormat="1" x14ac:dyDescent="0.2">
      <c r="A1018" s="45"/>
      <c r="B1018" s="46"/>
      <c r="C1018" s="47"/>
      <c r="D1018" s="70" t="s">
        <v>3</v>
      </c>
      <c r="E1018" s="48">
        <v>3831</v>
      </c>
      <c r="F1018" s="48">
        <v>3639</v>
      </c>
      <c r="G1018" s="48">
        <v>1894</v>
      </c>
      <c r="H1018" s="13">
        <f t="shared" ref="H1018:H1019" si="195">+G1018/F1018</f>
        <v>0.5204726573234405</v>
      </c>
      <c r="I1018" s="13">
        <f t="shared" si="194"/>
        <v>6.5710898016743418E-6</v>
      </c>
      <c r="J1018" s="48">
        <f t="shared" si="191"/>
        <v>74.5</v>
      </c>
    </row>
    <row r="1019" spans="1:10" x14ac:dyDescent="0.2">
      <c r="A1019" s="57"/>
      <c r="B1019" s="58"/>
      <c r="C1019" s="59">
        <v>3260</v>
      </c>
      <c r="D1019" s="61" t="s">
        <v>151</v>
      </c>
      <c r="E1019" s="60">
        <v>3831</v>
      </c>
      <c r="F1019" s="60">
        <v>3639</v>
      </c>
      <c r="G1019" s="60">
        <v>1894</v>
      </c>
      <c r="H1019" s="53">
        <f t="shared" si="195"/>
        <v>0.5204726573234405</v>
      </c>
      <c r="I1019" s="53">
        <f t="shared" si="194"/>
        <v>6.5710898016743418E-6</v>
      </c>
      <c r="J1019" s="60">
        <f t="shared" si="191"/>
        <v>74.5</v>
      </c>
    </row>
    <row r="1020" spans="1:10" s="18" customFormat="1" ht="28.5" customHeight="1" x14ac:dyDescent="0.25">
      <c r="A1020" s="66"/>
      <c r="B1020" s="39" t="s">
        <v>302</v>
      </c>
      <c r="C1020" s="55"/>
      <c r="D1020" s="63" t="s">
        <v>116</v>
      </c>
      <c r="E1020" s="56">
        <v>13532</v>
      </c>
      <c r="F1020" s="42">
        <v>13532</v>
      </c>
      <c r="G1020" s="42">
        <v>710.6</v>
      </c>
      <c r="H1020" s="44">
        <f t="shared" ref="H1020:H1022" si="196">+G1020/F1020</f>
        <v>5.2512562814070352E-2</v>
      </c>
      <c r="I1020" s="44">
        <f t="shared" ref="I1020:I1022" si="197">+G1020/$G$8</f>
        <v>2.4653729741656743E-6</v>
      </c>
      <c r="J1020" s="42">
        <f t="shared" si="191"/>
        <v>-6055.4</v>
      </c>
    </row>
    <row r="1021" spans="1:10" s="19" customFormat="1" x14ac:dyDescent="0.2">
      <c r="A1021" s="45"/>
      <c r="B1021" s="46"/>
      <c r="C1021" s="47"/>
      <c r="D1021" s="70" t="s">
        <v>3</v>
      </c>
      <c r="E1021" s="48">
        <v>13532</v>
      </c>
      <c r="F1021" s="48">
        <v>13532</v>
      </c>
      <c r="G1021" s="48">
        <v>710.6</v>
      </c>
      <c r="H1021" s="13">
        <f t="shared" si="196"/>
        <v>5.2512562814070352E-2</v>
      </c>
      <c r="I1021" s="13">
        <f t="shared" si="197"/>
        <v>2.4653729741656743E-6</v>
      </c>
      <c r="J1021" s="48">
        <f t="shared" si="191"/>
        <v>-6055.4</v>
      </c>
    </row>
    <row r="1022" spans="1:10" ht="25.5" x14ac:dyDescent="0.2">
      <c r="A1022" s="57"/>
      <c r="B1022" s="58"/>
      <c r="C1022" s="59">
        <v>4700</v>
      </c>
      <c r="D1022" s="61" t="s">
        <v>28</v>
      </c>
      <c r="E1022" s="60">
        <v>13532</v>
      </c>
      <c r="F1022" s="60">
        <v>13532</v>
      </c>
      <c r="G1022" s="60">
        <v>710.6</v>
      </c>
      <c r="H1022" s="53">
        <f t="shared" si="196"/>
        <v>5.2512562814070352E-2</v>
      </c>
      <c r="I1022" s="53">
        <f t="shared" si="197"/>
        <v>2.4653729741656743E-6</v>
      </c>
      <c r="J1022" s="60">
        <f t="shared" si="191"/>
        <v>-6055.4</v>
      </c>
    </row>
    <row r="1023" spans="1:10" s="18" customFormat="1" ht="20.25" customHeight="1" x14ac:dyDescent="0.25">
      <c r="A1023" s="66"/>
      <c r="B1023" s="39" t="s">
        <v>303</v>
      </c>
      <c r="C1023" s="55"/>
      <c r="D1023" s="63" t="s">
        <v>38</v>
      </c>
      <c r="E1023" s="56">
        <v>57595</v>
      </c>
      <c r="F1023" s="42">
        <v>57595</v>
      </c>
      <c r="G1023" s="42">
        <v>0</v>
      </c>
      <c r="H1023" s="44">
        <f t="shared" ref="H1023" si="198">+G1023/F1023</f>
        <v>0</v>
      </c>
      <c r="I1023" s="44">
        <f t="shared" ref="I1023" si="199">+G1023/$G$8</f>
        <v>0</v>
      </c>
      <c r="J1023" s="42">
        <f t="shared" si="191"/>
        <v>-28797.5</v>
      </c>
    </row>
    <row r="1024" spans="1:10" s="19" customFormat="1" x14ac:dyDescent="0.2">
      <c r="A1024" s="45"/>
      <c r="B1024" s="46"/>
      <c r="C1024" s="47"/>
      <c r="D1024" s="70" t="s">
        <v>3</v>
      </c>
      <c r="E1024" s="48">
        <v>57595</v>
      </c>
      <c r="F1024" s="48">
        <v>57595</v>
      </c>
      <c r="G1024" s="48">
        <v>0</v>
      </c>
      <c r="H1024" s="13">
        <f t="shared" ref="H1024:H1031" si="200">+G1024/F1024</f>
        <v>0</v>
      </c>
      <c r="I1024" s="13">
        <f t="shared" ref="I1024:I1029" si="201">+G1024/$G$8</f>
        <v>0</v>
      </c>
      <c r="J1024" s="48">
        <f t="shared" si="191"/>
        <v>-28797.5</v>
      </c>
    </row>
    <row r="1025" spans="1:10" x14ac:dyDescent="0.2">
      <c r="A1025" s="57"/>
      <c r="B1025" s="58"/>
      <c r="C1025" s="59">
        <v>3020</v>
      </c>
      <c r="D1025" s="61" t="s">
        <v>6</v>
      </c>
      <c r="E1025" s="60">
        <v>4060</v>
      </c>
      <c r="F1025" s="60">
        <v>4060</v>
      </c>
      <c r="G1025" s="60">
        <v>0</v>
      </c>
      <c r="H1025" s="53">
        <f t="shared" si="200"/>
        <v>0</v>
      </c>
      <c r="I1025" s="53">
        <f t="shared" si="201"/>
        <v>0</v>
      </c>
      <c r="J1025" s="60">
        <f t="shared" si="191"/>
        <v>-2030</v>
      </c>
    </row>
    <row r="1026" spans="1:10" x14ac:dyDescent="0.2">
      <c r="A1026" s="57"/>
      <c r="B1026" s="58"/>
      <c r="C1026" s="59">
        <v>4010</v>
      </c>
      <c r="D1026" s="61" t="s">
        <v>7</v>
      </c>
      <c r="E1026" s="60">
        <v>3000</v>
      </c>
      <c r="F1026" s="60">
        <v>3000</v>
      </c>
      <c r="G1026" s="60">
        <v>0</v>
      </c>
      <c r="H1026" s="53">
        <f t="shared" si="200"/>
        <v>0</v>
      </c>
      <c r="I1026" s="53">
        <f t="shared" si="201"/>
        <v>0</v>
      </c>
      <c r="J1026" s="60">
        <f t="shared" si="191"/>
        <v>-1500</v>
      </c>
    </row>
    <row r="1027" spans="1:10" x14ac:dyDescent="0.2">
      <c r="A1027" s="57"/>
      <c r="B1027" s="58"/>
      <c r="C1027" s="59">
        <v>4110</v>
      </c>
      <c r="D1027" s="61" t="s">
        <v>9</v>
      </c>
      <c r="E1027" s="60">
        <v>461</v>
      </c>
      <c r="F1027" s="60">
        <v>461</v>
      </c>
      <c r="G1027" s="60">
        <v>0</v>
      </c>
      <c r="H1027" s="53">
        <f t="shared" si="200"/>
        <v>0</v>
      </c>
      <c r="I1027" s="53">
        <f t="shared" si="201"/>
        <v>0</v>
      </c>
      <c r="J1027" s="60">
        <f t="shared" si="191"/>
        <v>-230.5</v>
      </c>
    </row>
    <row r="1028" spans="1:10" x14ac:dyDescent="0.2">
      <c r="A1028" s="57"/>
      <c r="B1028" s="58"/>
      <c r="C1028" s="59">
        <v>4120</v>
      </c>
      <c r="D1028" s="61" t="s">
        <v>10</v>
      </c>
      <c r="E1028" s="60">
        <v>74</v>
      </c>
      <c r="F1028" s="60">
        <v>74</v>
      </c>
      <c r="G1028" s="60">
        <v>0</v>
      </c>
      <c r="H1028" s="53">
        <f t="shared" si="200"/>
        <v>0</v>
      </c>
      <c r="I1028" s="53">
        <f t="shared" si="201"/>
        <v>0</v>
      </c>
      <c r="J1028" s="60">
        <f t="shared" si="191"/>
        <v>-37</v>
      </c>
    </row>
    <row r="1029" spans="1:10" x14ac:dyDescent="0.2">
      <c r="A1029" s="57"/>
      <c r="B1029" s="58"/>
      <c r="C1029" s="59">
        <v>4270</v>
      </c>
      <c r="D1029" s="61" t="s">
        <v>15</v>
      </c>
      <c r="E1029" s="60">
        <v>50000</v>
      </c>
      <c r="F1029" s="60">
        <v>50000</v>
      </c>
      <c r="G1029" s="60">
        <v>0</v>
      </c>
      <c r="H1029" s="53">
        <f t="shared" si="200"/>
        <v>0</v>
      </c>
      <c r="I1029" s="53">
        <f t="shared" si="201"/>
        <v>0</v>
      </c>
      <c r="J1029" s="60">
        <f t="shared" si="191"/>
        <v>-25000</v>
      </c>
    </row>
    <row r="1030" spans="1:10" s="15" customFormat="1" ht="32.25" customHeight="1" x14ac:dyDescent="0.2">
      <c r="A1030" s="37" t="s">
        <v>152</v>
      </c>
      <c r="B1030" s="93" t="s">
        <v>153</v>
      </c>
      <c r="C1030" s="93"/>
      <c r="D1030" s="93"/>
      <c r="E1030" s="38">
        <v>708487</v>
      </c>
      <c r="F1030" s="30">
        <v>2037196</v>
      </c>
      <c r="G1030" s="30">
        <v>1340090.76</v>
      </c>
      <c r="H1030" s="29">
        <f t="shared" si="200"/>
        <v>0.65781140351738365</v>
      </c>
      <c r="I1030" s="29">
        <f>+G1030/$G$8</f>
        <v>4.6493435725206006E-3</v>
      </c>
      <c r="J1030" s="30">
        <f t="shared" si="191"/>
        <v>321492.76</v>
      </c>
    </row>
    <row r="1031" spans="1:10" s="18" customFormat="1" ht="20.25" customHeight="1" x14ac:dyDescent="0.25">
      <c r="A1031" s="66"/>
      <c r="B1031" s="39" t="s">
        <v>309</v>
      </c>
      <c r="C1031" s="55"/>
      <c r="D1031" s="63" t="s">
        <v>154</v>
      </c>
      <c r="E1031" s="56">
        <v>20000</v>
      </c>
      <c r="F1031" s="42">
        <v>20000</v>
      </c>
      <c r="G1031" s="42">
        <v>0</v>
      </c>
      <c r="H1031" s="44">
        <f t="shared" si="200"/>
        <v>0</v>
      </c>
      <c r="I1031" s="44">
        <f t="shared" ref="I1031:I1033" si="202">+G1031/$G$8</f>
        <v>0</v>
      </c>
      <c r="J1031" s="42">
        <f t="shared" si="191"/>
        <v>-10000</v>
      </c>
    </row>
    <row r="1032" spans="1:10" s="19" customFormat="1" x14ac:dyDescent="0.2">
      <c r="A1032" s="45"/>
      <c r="B1032" s="46"/>
      <c r="C1032" s="47"/>
      <c r="D1032" s="70" t="s">
        <v>3</v>
      </c>
      <c r="E1032" s="48">
        <v>20000</v>
      </c>
      <c r="F1032" s="48">
        <v>20000</v>
      </c>
      <c r="G1032" s="48">
        <v>0</v>
      </c>
      <c r="H1032" s="13">
        <f t="shared" ref="H1032:H1033" si="203">+G1032/F1032</f>
        <v>0</v>
      </c>
      <c r="I1032" s="13">
        <f t="shared" si="202"/>
        <v>0</v>
      </c>
      <c r="J1032" s="48">
        <f t="shared" si="191"/>
        <v>-10000</v>
      </c>
    </row>
    <row r="1033" spans="1:10" x14ac:dyDescent="0.2">
      <c r="A1033" s="57"/>
      <c r="B1033" s="58"/>
      <c r="C1033" s="59">
        <v>4300</v>
      </c>
      <c r="D1033" s="61" t="s">
        <v>4</v>
      </c>
      <c r="E1033" s="60">
        <v>20000</v>
      </c>
      <c r="F1033" s="60">
        <v>20000</v>
      </c>
      <c r="G1033" s="60">
        <v>0</v>
      </c>
      <c r="H1033" s="53">
        <f t="shared" si="203"/>
        <v>0</v>
      </c>
      <c r="I1033" s="53">
        <f t="shared" si="202"/>
        <v>0</v>
      </c>
      <c r="J1033" s="60">
        <f t="shared" si="191"/>
        <v>-10000</v>
      </c>
    </row>
    <row r="1034" spans="1:10" s="18" customFormat="1" ht="20.25" customHeight="1" x14ac:dyDescent="0.25">
      <c r="A1034" s="66"/>
      <c r="B1034" s="39" t="s">
        <v>306</v>
      </c>
      <c r="C1034" s="55"/>
      <c r="D1034" s="63" t="s">
        <v>155</v>
      </c>
      <c r="E1034" s="56">
        <v>200000</v>
      </c>
      <c r="F1034" s="42">
        <v>1515209</v>
      </c>
      <c r="G1034" s="42">
        <v>1315564.3500000001</v>
      </c>
      <c r="H1034" s="44">
        <f t="shared" ref="H1034:H1039" si="204">+G1034/F1034</f>
        <v>0.8682395299922322</v>
      </c>
      <c r="I1034" s="44">
        <f t="shared" ref="I1034:I1039" si="205">+G1034/$G$8</f>
        <v>4.5642510473766287E-3</v>
      </c>
      <c r="J1034" s="42">
        <f t="shared" si="191"/>
        <v>557959.85000000009</v>
      </c>
    </row>
    <row r="1035" spans="1:10" s="19" customFormat="1" x14ac:dyDescent="0.2">
      <c r="A1035" s="45"/>
      <c r="B1035" s="46"/>
      <c r="C1035" s="47"/>
      <c r="D1035" s="70" t="s">
        <v>3</v>
      </c>
      <c r="E1035" s="48">
        <v>200000</v>
      </c>
      <c r="F1035" s="48">
        <v>201500</v>
      </c>
      <c r="G1035" s="48">
        <v>1856</v>
      </c>
      <c r="H1035" s="13">
        <f t="shared" si="204"/>
        <v>9.2109181141439202E-3</v>
      </c>
      <c r="I1035" s="13">
        <f t="shared" si="205"/>
        <v>6.4392516747136102E-6</v>
      </c>
      <c r="J1035" s="48">
        <f t="shared" si="191"/>
        <v>-98894</v>
      </c>
    </row>
    <row r="1036" spans="1:10" x14ac:dyDescent="0.2">
      <c r="A1036" s="57"/>
      <c r="B1036" s="58"/>
      <c r="C1036" s="59">
        <v>3030</v>
      </c>
      <c r="D1036" s="61" t="s">
        <v>62</v>
      </c>
      <c r="E1036" s="60">
        <v>0</v>
      </c>
      <c r="F1036" s="60">
        <v>1500</v>
      </c>
      <c r="G1036" s="60">
        <v>380</v>
      </c>
      <c r="H1036" s="53">
        <f t="shared" si="204"/>
        <v>0.25333333333333335</v>
      </c>
      <c r="I1036" s="53">
        <f t="shared" si="205"/>
        <v>1.3183812696073125E-6</v>
      </c>
      <c r="J1036" s="60">
        <f t="shared" si="191"/>
        <v>-370</v>
      </c>
    </row>
    <row r="1037" spans="1:10" x14ac:dyDescent="0.2">
      <c r="A1037" s="57"/>
      <c r="B1037" s="58"/>
      <c r="C1037" s="59">
        <v>4300</v>
      </c>
      <c r="D1037" s="61" t="s">
        <v>4</v>
      </c>
      <c r="E1037" s="60">
        <v>200000</v>
      </c>
      <c r="F1037" s="60">
        <v>200000</v>
      </c>
      <c r="G1037" s="60">
        <v>1476</v>
      </c>
      <c r="H1037" s="53">
        <f t="shared" si="204"/>
        <v>7.3800000000000003E-3</v>
      </c>
      <c r="I1037" s="53">
        <f t="shared" si="205"/>
        <v>5.1208704051062981E-6</v>
      </c>
      <c r="J1037" s="60">
        <f t="shared" si="191"/>
        <v>-98524</v>
      </c>
    </row>
    <row r="1038" spans="1:10" s="19" customFormat="1" x14ac:dyDescent="0.2">
      <c r="A1038" s="45"/>
      <c r="B1038" s="46"/>
      <c r="C1038" s="47"/>
      <c r="D1038" s="70" t="s">
        <v>29</v>
      </c>
      <c r="E1038" s="48">
        <v>0</v>
      </c>
      <c r="F1038" s="48">
        <v>1313709</v>
      </c>
      <c r="G1038" s="48">
        <v>1313708.3500000001</v>
      </c>
      <c r="H1038" s="13">
        <f t="shared" si="204"/>
        <v>0.99999950521767</v>
      </c>
      <c r="I1038" s="13">
        <f t="shared" si="205"/>
        <v>4.5578117957019151E-3</v>
      </c>
      <c r="J1038" s="48">
        <f t="shared" si="191"/>
        <v>656853.85000000009</v>
      </c>
    </row>
    <row r="1039" spans="1:10" x14ac:dyDescent="0.2">
      <c r="A1039" s="57"/>
      <c r="B1039" s="58"/>
      <c r="C1039" s="59">
        <v>6050</v>
      </c>
      <c r="D1039" s="61" t="s">
        <v>33</v>
      </c>
      <c r="E1039" s="60">
        <v>0</v>
      </c>
      <c r="F1039" s="60">
        <v>1313709</v>
      </c>
      <c r="G1039" s="60">
        <v>1313708.3500000001</v>
      </c>
      <c r="H1039" s="53">
        <f t="shared" si="204"/>
        <v>0.99999950521767</v>
      </c>
      <c r="I1039" s="53">
        <f t="shared" si="205"/>
        <v>4.5578117957019151E-3</v>
      </c>
      <c r="J1039" s="60">
        <f t="shared" si="191"/>
        <v>656853.85000000009</v>
      </c>
    </row>
    <row r="1040" spans="1:10" s="18" customFormat="1" ht="30" customHeight="1" x14ac:dyDescent="0.25">
      <c r="A1040" s="66"/>
      <c r="B1040" s="39" t="s">
        <v>305</v>
      </c>
      <c r="C1040" s="55"/>
      <c r="D1040" s="63" t="s">
        <v>156</v>
      </c>
      <c r="E1040" s="56">
        <v>110500</v>
      </c>
      <c r="F1040" s="42">
        <v>110500</v>
      </c>
      <c r="G1040" s="42">
        <v>0</v>
      </c>
      <c r="H1040" s="44">
        <f t="shared" ref="H1040:H1042" si="206">+G1040/F1040</f>
        <v>0</v>
      </c>
      <c r="I1040" s="44">
        <f t="shared" ref="I1040:I1042" si="207">+G1040/$G$8</f>
        <v>0</v>
      </c>
      <c r="J1040" s="42">
        <f t="shared" si="191"/>
        <v>-55250</v>
      </c>
    </row>
    <row r="1041" spans="1:10" s="19" customFormat="1" x14ac:dyDescent="0.2">
      <c r="A1041" s="45"/>
      <c r="B1041" s="46"/>
      <c r="C1041" s="47"/>
      <c r="D1041" s="70" t="s">
        <v>3</v>
      </c>
      <c r="E1041" s="48">
        <v>110500</v>
      </c>
      <c r="F1041" s="48">
        <v>110500</v>
      </c>
      <c r="G1041" s="48">
        <v>0</v>
      </c>
      <c r="H1041" s="13">
        <f t="shared" si="206"/>
        <v>0</v>
      </c>
      <c r="I1041" s="13">
        <f t="shared" si="207"/>
        <v>0</v>
      </c>
      <c r="J1041" s="48">
        <f t="shared" si="191"/>
        <v>-55250</v>
      </c>
    </row>
    <row r="1042" spans="1:10" x14ac:dyDescent="0.2">
      <c r="A1042" s="57"/>
      <c r="B1042" s="58"/>
      <c r="C1042" s="59">
        <v>4300</v>
      </c>
      <c r="D1042" s="61" t="s">
        <v>4</v>
      </c>
      <c r="E1042" s="60">
        <v>110500</v>
      </c>
      <c r="F1042" s="60">
        <v>110500</v>
      </c>
      <c r="G1042" s="60">
        <v>0</v>
      </c>
      <c r="H1042" s="53">
        <f t="shared" si="206"/>
        <v>0</v>
      </c>
      <c r="I1042" s="53">
        <f t="shared" si="207"/>
        <v>0</v>
      </c>
      <c r="J1042" s="60">
        <f t="shared" si="191"/>
        <v>-55250</v>
      </c>
    </row>
    <row r="1043" spans="1:10" s="18" customFormat="1" ht="42.75" customHeight="1" x14ac:dyDescent="0.25">
      <c r="A1043" s="66"/>
      <c r="B1043" s="39" t="s">
        <v>307</v>
      </c>
      <c r="C1043" s="55"/>
      <c r="D1043" s="63" t="s">
        <v>157</v>
      </c>
      <c r="E1043" s="56">
        <v>1000</v>
      </c>
      <c r="F1043" s="42">
        <v>1000</v>
      </c>
      <c r="G1043" s="42">
        <v>0</v>
      </c>
      <c r="H1043" s="44">
        <f t="shared" ref="H1043" si="208">+G1043/F1043</f>
        <v>0</v>
      </c>
      <c r="I1043" s="44">
        <f t="shared" ref="I1043" si="209">+G1043/$G$8</f>
        <v>0</v>
      </c>
      <c r="J1043" s="42">
        <f t="shared" si="191"/>
        <v>-500</v>
      </c>
    </row>
    <row r="1044" spans="1:10" s="19" customFormat="1" x14ac:dyDescent="0.2">
      <c r="A1044" s="45"/>
      <c r="B1044" s="46"/>
      <c r="C1044" s="47"/>
      <c r="D1044" s="70" t="s">
        <v>3</v>
      </c>
      <c r="E1044" s="48">
        <v>1000</v>
      </c>
      <c r="F1044" s="48">
        <v>1000</v>
      </c>
      <c r="G1044" s="48">
        <v>0</v>
      </c>
      <c r="H1044" s="13">
        <f t="shared" ref="H1044:H1046" si="210">+G1044/F1044</f>
        <v>0</v>
      </c>
      <c r="I1044" s="13">
        <f t="shared" ref="I1044:I1046" si="211">+G1044/$G$8</f>
        <v>0</v>
      </c>
      <c r="J1044" s="48">
        <f t="shared" si="191"/>
        <v>-500</v>
      </c>
    </row>
    <row r="1045" spans="1:10" ht="25.5" x14ac:dyDescent="0.2">
      <c r="A1045" s="57"/>
      <c r="B1045" s="58"/>
      <c r="C1045" s="59">
        <v>4610</v>
      </c>
      <c r="D1045" s="61" t="s">
        <v>27</v>
      </c>
      <c r="E1045" s="60">
        <v>1000</v>
      </c>
      <c r="F1045" s="60">
        <v>1000</v>
      </c>
      <c r="G1045" s="60">
        <v>0</v>
      </c>
      <c r="H1045" s="53">
        <f t="shared" si="210"/>
        <v>0</v>
      </c>
      <c r="I1045" s="53">
        <f t="shared" si="211"/>
        <v>0</v>
      </c>
      <c r="J1045" s="60">
        <f t="shared" si="191"/>
        <v>-500</v>
      </c>
    </row>
    <row r="1046" spans="1:10" s="18" customFormat="1" ht="20.25" customHeight="1" x14ac:dyDescent="0.25">
      <c r="A1046" s="66"/>
      <c r="B1046" s="39" t="s">
        <v>308</v>
      </c>
      <c r="C1046" s="55"/>
      <c r="D1046" s="63" t="s">
        <v>38</v>
      </c>
      <c r="E1046" s="56">
        <v>376987</v>
      </c>
      <c r="F1046" s="42">
        <v>390487</v>
      </c>
      <c r="G1046" s="42">
        <v>24526.41</v>
      </c>
      <c r="H1046" s="44">
        <f t="shared" si="210"/>
        <v>6.2809799045806899E-2</v>
      </c>
      <c r="I1046" s="44">
        <f t="shared" si="211"/>
        <v>8.5092525143972325E-5</v>
      </c>
      <c r="J1046" s="42">
        <f t="shared" si="191"/>
        <v>-170717.09</v>
      </c>
    </row>
    <row r="1047" spans="1:10" s="19" customFormat="1" x14ac:dyDescent="0.2">
      <c r="A1047" s="45"/>
      <c r="B1047" s="46"/>
      <c r="C1047" s="47"/>
      <c r="D1047" s="70" t="s">
        <v>3</v>
      </c>
      <c r="E1047" s="48">
        <v>376987</v>
      </c>
      <c r="F1047" s="48">
        <v>390487</v>
      </c>
      <c r="G1047" s="48">
        <v>24526.41</v>
      </c>
      <c r="H1047" s="13">
        <f t="shared" ref="H1047:H1057" si="212">+G1047/F1047</f>
        <v>6.2809799045806899E-2</v>
      </c>
      <c r="I1047" s="13">
        <f t="shared" ref="I1047:I1055" si="213">+G1047/$G$8</f>
        <v>8.5092525143972325E-5</v>
      </c>
      <c r="J1047" s="48">
        <f t="shared" si="191"/>
        <v>-170717.09</v>
      </c>
    </row>
    <row r="1048" spans="1:10" ht="63.75" x14ac:dyDescent="0.2">
      <c r="A1048" s="57"/>
      <c r="B1048" s="58"/>
      <c r="C1048" s="59">
        <v>2360</v>
      </c>
      <c r="D1048" s="61" t="s">
        <v>231</v>
      </c>
      <c r="E1048" s="60">
        <v>120000</v>
      </c>
      <c r="F1048" s="60">
        <v>120000</v>
      </c>
      <c r="G1048" s="60">
        <v>9900</v>
      </c>
      <c r="H1048" s="53">
        <f t="shared" si="212"/>
        <v>8.2500000000000004E-2</v>
      </c>
      <c r="I1048" s="53">
        <f t="shared" si="213"/>
        <v>3.4347301497664191E-5</v>
      </c>
      <c r="J1048" s="60">
        <f t="shared" si="191"/>
        <v>-50100</v>
      </c>
    </row>
    <row r="1049" spans="1:10" x14ac:dyDescent="0.2">
      <c r="A1049" s="57"/>
      <c r="B1049" s="58"/>
      <c r="C1049" s="59">
        <v>4170</v>
      </c>
      <c r="D1049" s="61" t="s">
        <v>12</v>
      </c>
      <c r="E1049" s="60">
        <v>1500</v>
      </c>
      <c r="F1049" s="60">
        <v>0</v>
      </c>
      <c r="G1049" s="60">
        <v>0</v>
      </c>
      <c r="H1049" s="53" t="e">
        <f t="shared" si="212"/>
        <v>#DIV/0!</v>
      </c>
      <c r="I1049" s="53">
        <f t="shared" si="213"/>
        <v>0</v>
      </c>
      <c r="J1049" s="60">
        <f t="shared" ref="J1049:J1112" si="214">+G1049-F1049*50%</f>
        <v>0</v>
      </c>
    </row>
    <row r="1050" spans="1:10" x14ac:dyDescent="0.2">
      <c r="A1050" s="57"/>
      <c r="B1050" s="58"/>
      <c r="C1050" s="59">
        <v>4210</v>
      </c>
      <c r="D1050" s="61" t="s">
        <v>13</v>
      </c>
      <c r="E1050" s="60">
        <v>121487</v>
      </c>
      <c r="F1050" s="60">
        <v>121487</v>
      </c>
      <c r="G1050" s="60">
        <v>0</v>
      </c>
      <c r="H1050" s="53">
        <f t="shared" si="212"/>
        <v>0</v>
      </c>
      <c r="I1050" s="53">
        <f t="shared" si="213"/>
        <v>0</v>
      </c>
      <c r="J1050" s="60">
        <f t="shared" si="214"/>
        <v>-60743.5</v>
      </c>
    </row>
    <row r="1051" spans="1:10" ht="25.5" x14ac:dyDescent="0.2">
      <c r="A1051" s="57"/>
      <c r="B1051" s="58"/>
      <c r="C1051" s="59">
        <v>4240</v>
      </c>
      <c r="D1051" s="61" t="s">
        <v>73</v>
      </c>
      <c r="E1051" s="60">
        <v>5000</v>
      </c>
      <c r="F1051" s="60">
        <v>5000</v>
      </c>
      <c r="G1051" s="60">
        <v>115</v>
      </c>
      <c r="H1051" s="53">
        <f t="shared" si="212"/>
        <v>2.3E-2</v>
      </c>
      <c r="I1051" s="53">
        <f t="shared" si="213"/>
        <v>3.9898380527589719E-7</v>
      </c>
      <c r="J1051" s="60">
        <f t="shared" si="214"/>
        <v>-2385</v>
      </c>
    </row>
    <row r="1052" spans="1:10" x14ac:dyDescent="0.2">
      <c r="A1052" s="57"/>
      <c r="B1052" s="58"/>
      <c r="C1052" s="59">
        <v>4300</v>
      </c>
      <c r="D1052" s="61" t="s">
        <v>4</v>
      </c>
      <c r="E1052" s="60">
        <v>99000</v>
      </c>
      <c r="F1052" s="60">
        <v>98000</v>
      </c>
      <c r="G1052" s="60">
        <v>9545.41</v>
      </c>
      <c r="H1052" s="53">
        <f t="shared" si="212"/>
        <v>9.7402142857142854E-2</v>
      </c>
      <c r="I1052" s="53">
        <f t="shared" si="213"/>
        <v>3.3117078301900887E-5</v>
      </c>
      <c r="J1052" s="60">
        <f t="shared" si="214"/>
        <v>-39454.589999999997</v>
      </c>
    </row>
    <row r="1053" spans="1:10" ht="25.5" x14ac:dyDescent="0.2">
      <c r="A1053" s="57"/>
      <c r="B1053" s="58"/>
      <c r="C1053" s="59">
        <v>4390</v>
      </c>
      <c r="D1053" s="61" t="s">
        <v>44</v>
      </c>
      <c r="E1053" s="60">
        <v>15000</v>
      </c>
      <c r="F1053" s="60">
        <v>15000</v>
      </c>
      <c r="G1053" s="60">
        <v>0</v>
      </c>
      <c r="H1053" s="53">
        <f t="shared" si="212"/>
        <v>0</v>
      </c>
      <c r="I1053" s="53">
        <f t="shared" si="213"/>
        <v>0</v>
      </c>
      <c r="J1053" s="60">
        <f t="shared" si="214"/>
        <v>-7500</v>
      </c>
    </row>
    <row r="1054" spans="1:10" ht="25.5" x14ac:dyDescent="0.2">
      <c r="A1054" s="57"/>
      <c r="B1054" s="58"/>
      <c r="C1054" s="59">
        <v>4610</v>
      </c>
      <c r="D1054" s="61" t="s">
        <v>27</v>
      </c>
      <c r="E1054" s="60">
        <v>0</v>
      </c>
      <c r="F1054" s="60">
        <v>1000</v>
      </c>
      <c r="G1054" s="60">
        <v>0</v>
      </c>
      <c r="H1054" s="53">
        <f t="shared" si="212"/>
        <v>0</v>
      </c>
      <c r="I1054" s="53">
        <f t="shared" si="213"/>
        <v>0</v>
      </c>
      <c r="J1054" s="60">
        <f t="shared" si="214"/>
        <v>-500</v>
      </c>
    </row>
    <row r="1055" spans="1:10" ht="25.5" x14ac:dyDescent="0.2">
      <c r="A1055" s="57"/>
      <c r="B1055" s="58"/>
      <c r="C1055" s="59">
        <v>4700</v>
      </c>
      <c r="D1055" s="61" t="s">
        <v>28</v>
      </c>
      <c r="E1055" s="60">
        <v>15000</v>
      </c>
      <c r="F1055" s="60">
        <v>30000</v>
      </c>
      <c r="G1055" s="60">
        <v>4966</v>
      </c>
      <c r="H1055" s="53">
        <f t="shared" si="212"/>
        <v>0.16553333333333334</v>
      </c>
      <c r="I1055" s="53">
        <f t="shared" si="213"/>
        <v>1.7229161539131352E-5</v>
      </c>
      <c r="J1055" s="60">
        <f t="shared" si="214"/>
        <v>-10034</v>
      </c>
    </row>
    <row r="1056" spans="1:10" s="15" customFormat="1" ht="32.25" customHeight="1" x14ac:dyDescent="0.2">
      <c r="A1056" s="37" t="s">
        <v>158</v>
      </c>
      <c r="B1056" s="93" t="s">
        <v>159</v>
      </c>
      <c r="C1056" s="93"/>
      <c r="D1056" s="93"/>
      <c r="E1056" s="38">
        <v>58617392</v>
      </c>
      <c r="F1056" s="30">
        <v>60382590</v>
      </c>
      <c r="G1056" s="30">
        <v>25223619.690000001</v>
      </c>
      <c r="H1056" s="29">
        <f t="shared" si="212"/>
        <v>0.41773000611600136</v>
      </c>
      <c r="I1056" s="29">
        <f>+G1056/$G$8</f>
        <v>8.7511441449984753E-2</v>
      </c>
      <c r="J1056" s="30">
        <f t="shared" si="214"/>
        <v>-4967675.3099999987</v>
      </c>
    </row>
    <row r="1057" spans="1:10" s="18" customFormat="1" ht="20.25" customHeight="1" x14ac:dyDescent="0.25">
      <c r="A1057" s="66"/>
      <c r="B1057" s="39" t="s">
        <v>315</v>
      </c>
      <c r="C1057" s="55"/>
      <c r="D1057" s="63" t="s">
        <v>160</v>
      </c>
      <c r="E1057" s="56">
        <v>1012000</v>
      </c>
      <c r="F1057" s="42">
        <v>885000</v>
      </c>
      <c r="G1057" s="42">
        <v>441271.36</v>
      </c>
      <c r="H1057" s="44">
        <f t="shared" si="212"/>
        <v>0.49861170621468925</v>
      </c>
      <c r="I1057" s="44">
        <f t="shared" ref="I1057" si="215">+G1057/$G$8</f>
        <v>1.5309576206266984E-3</v>
      </c>
      <c r="J1057" s="42">
        <f t="shared" si="214"/>
        <v>-1228.640000000014</v>
      </c>
    </row>
    <row r="1058" spans="1:10" s="19" customFormat="1" x14ac:dyDescent="0.2">
      <c r="A1058" s="45"/>
      <c r="B1058" s="46"/>
      <c r="C1058" s="47"/>
      <c r="D1058" s="70" t="s">
        <v>3</v>
      </c>
      <c r="E1058" s="48">
        <v>1012000</v>
      </c>
      <c r="F1058" s="48">
        <v>885000</v>
      </c>
      <c r="G1058" s="48">
        <v>441271.36</v>
      </c>
      <c r="H1058" s="13">
        <f t="shared" ref="H1058:H1067" si="216">+G1058/F1058</f>
        <v>0.49861170621468925</v>
      </c>
      <c r="I1058" s="13">
        <f t="shared" ref="I1058:I1067" si="217">+G1058/$G$8</f>
        <v>1.5309576206266984E-3</v>
      </c>
      <c r="J1058" s="48">
        <f t="shared" si="214"/>
        <v>-1228.640000000014</v>
      </c>
    </row>
    <row r="1059" spans="1:10" ht="63.75" x14ac:dyDescent="0.2">
      <c r="A1059" s="57"/>
      <c r="B1059" s="58"/>
      <c r="C1059" s="59">
        <v>2360</v>
      </c>
      <c r="D1059" s="61" t="s">
        <v>231</v>
      </c>
      <c r="E1059" s="60">
        <v>400000</v>
      </c>
      <c r="F1059" s="60">
        <v>406000</v>
      </c>
      <c r="G1059" s="60">
        <v>340000</v>
      </c>
      <c r="H1059" s="53">
        <f t="shared" si="216"/>
        <v>0.83743842364532017</v>
      </c>
      <c r="I1059" s="53">
        <f t="shared" si="217"/>
        <v>1.1796042938591743E-3</v>
      </c>
      <c r="J1059" s="60">
        <f t="shared" si="214"/>
        <v>137000</v>
      </c>
    </row>
    <row r="1060" spans="1:10" x14ac:dyDescent="0.2">
      <c r="A1060" s="57"/>
      <c r="B1060" s="58"/>
      <c r="C1060" s="59">
        <v>3030</v>
      </c>
      <c r="D1060" s="61" t="s">
        <v>62</v>
      </c>
      <c r="E1060" s="60">
        <v>0</v>
      </c>
      <c r="F1060" s="60">
        <v>296</v>
      </c>
      <c r="G1060" s="60">
        <v>296</v>
      </c>
      <c r="H1060" s="53">
        <f t="shared" si="216"/>
        <v>1</v>
      </c>
      <c r="I1060" s="53">
        <f t="shared" si="217"/>
        <v>1.0269496205362223E-6</v>
      </c>
      <c r="J1060" s="60">
        <f t="shared" si="214"/>
        <v>148</v>
      </c>
    </row>
    <row r="1061" spans="1:10" ht="25.5" x14ac:dyDescent="0.2">
      <c r="A1061" s="57"/>
      <c r="B1061" s="58"/>
      <c r="C1061" s="59">
        <v>3040</v>
      </c>
      <c r="D1061" s="61" t="s">
        <v>76</v>
      </c>
      <c r="E1061" s="60">
        <v>94000</v>
      </c>
      <c r="F1061" s="60">
        <v>85000</v>
      </c>
      <c r="G1061" s="60">
        <v>51000</v>
      </c>
      <c r="H1061" s="53">
        <f t="shared" si="216"/>
        <v>0.6</v>
      </c>
      <c r="I1061" s="53">
        <f t="shared" si="217"/>
        <v>1.7694064407887614E-4</v>
      </c>
      <c r="J1061" s="60">
        <f t="shared" si="214"/>
        <v>8500</v>
      </c>
    </row>
    <row r="1062" spans="1:10" x14ac:dyDescent="0.2">
      <c r="A1062" s="57"/>
      <c r="B1062" s="58"/>
      <c r="C1062" s="59">
        <v>3250</v>
      </c>
      <c r="D1062" s="61" t="s">
        <v>47</v>
      </c>
      <c r="E1062" s="60">
        <v>36000</v>
      </c>
      <c r="F1062" s="60">
        <v>36000</v>
      </c>
      <c r="G1062" s="60">
        <v>16400</v>
      </c>
      <c r="H1062" s="53">
        <f t="shared" si="216"/>
        <v>0.45555555555555555</v>
      </c>
      <c r="I1062" s="53">
        <f t="shared" si="217"/>
        <v>5.689856005673664E-5</v>
      </c>
      <c r="J1062" s="60">
        <f t="shared" si="214"/>
        <v>-1600</v>
      </c>
    </row>
    <row r="1063" spans="1:10" x14ac:dyDescent="0.2">
      <c r="A1063" s="57"/>
      <c r="B1063" s="58"/>
      <c r="C1063" s="59">
        <v>4170</v>
      </c>
      <c r="D1063" s="61" t="s">
        <v>12</v>
      </c>
      <c r="E1063" s="60">
        <v>12000</v>
      </c>
      <c r="F1063" s="60">
        <v>12000</v>
      </c>
      <c r="G1063" s="60">
        <v>0</v>
      </c>
      <c r="H1063" s="53">
        <f t="shared" si="216"/>
        <v>0</v>
      </c>
      <c r="I1063" s="53">
        <f t="shared" si="217"/>
        <v>0</v>
      </c>
      <c r="J1063" s="60">
        <f t="shared" si="214"/>
        <v>-6000</v>
      </c>
    </row>
    <row r="1064" spans="1:10" x14ac:dyDescent="0.2">
      <c r="A1064" s="57"/>
      <c r="B1064" s="58"/>
      <c r="C1064" s="59">
        <v>4210</v>
      </c>
      <c r="D1064" s="61" t="s">
        <v>13</v>
      </c>
      <c r="E1064" s="60">
        <v>20000</v>
      </c>
      <c r="F1064" s="60">
        <v>20000</v>
      </c>
      <c r="G1064" s="60">
        <v>3479</v>
      </c>
      <c r="H1064" s="53">
        <f t="shared" si="216"/>
        <v>0.17394999999999999</v>
      </c>
      <c r="I1064" s="53">
        <f t="shared" si="217"/>
        <v>1.2070127465694315E-5</v>
      </c>
      <c r="J1064" s="60">
        <f t="shared" si="214"/>
        <v>-6521</v>
      </c>
    </row>
    <row r="1065" spans="1:10" x14ac:dyDescent="0.2">
      <c r="A1065" s="57"/>
      <c r="B1065" s="58"/>
      <c r="C1065" s="59">
        <v>4300</v>
      </c>
      <c r="D1065" s="61" t="s">
        <v>4</v>
      </c>
      <c r="E1065" s="60">
        <v>300000</v>
      </c>
      <c r="F1065" s="60">
        <v>177704</v>
      </c>
      <c r="G1065" s="60">
        <v>30096.36</v>
      </c>
      <c r="H1065" s="53">
        <f t="shared" si="216"/>
        <v>0.1693623103587989</v>
      </c>
      <c r="I1065" s="53">
        <f t="shared" si="217"/>
        <v>1.0441704554568089E-4</v>
      </c>
      <c r="J1065" s="60">
        <f t="shared" si="214"/>
        <v>-58755.64</v>
      </c>
    </row>
    <row r="1066" spans="1:10" ht="25.5" x14ac:dyDescent="0.2">
      <c r="A1066" s="57"/>
      <c r="B1066" s="58"/>
      <c r="C1066" s="59">
        <v>4390</v>
      </c>
      <c r="D1066" s="61" t="s">
        <v>44</v>
      </c>
      <c r="E1066" s="60">
        <v>150000</v>
      </c>
      <c r="F1066" s="60">
        <v>148000</v>
      </c>
      <c r="G1066" s="60">
        <v>0</v>
      </c>
      <c r="H1066" s="53">
        <f t="shared" si="216"/>
        <v>0</v>
      </c>
      <c r="I1066" s="53">
        <f t="shared" si="217"/>
        <v>0</v>
      </c>
      <c r="J1066" s="60">
        <f t="shared" si="214"/>
        <v>-74000</v>
      </c>
    </row>
    <row r="1067" spans="1:10" s="18" customFormat="1" ht="20.25" customHeight="1" x14ac:dyDescent="0.25">
      <c r="A1067" s="66"/>
      <c r="B1067" s="39" t="s">
        <v>310</v>
      </c>
      <c r="C1067" s="55"/>
      <c r="D1067" s="63" t="s">
        <v>161</v>
      </c>
      <c r="E1067" s="56">
        <v>26107997</v>
      </c>
      <c r="F1067" s="42">
        <v>26692997</v>
      </c>
      <c r="G1067" s="42">
        <v>10335511.07</v>
      </c>
      <c r="H1067" s="44">
        <f t="shared" si="216"/>
        <v>0.38719934932746591</v>
      </c>
      <c r="I1067" s="44">
        <f t="shared" si="217"/>
        <v>3.5858274227650089E-2</v>
      </c>
      <c r="J1067" s="42">
        <f t="shared" si="214"/>
        <v>-3010987.4299999997</v>
      </c>
    </row>
    <row r="1068" spans="1:10" s="19" customFormat="1" x14ac:dyDescent="0.2">
      <c r="A1068" s="45"/>
      <c r="B1068" s="46"/>
      <c r="C1068" s="47"/>
      <c r="D1068" s="70" t="s">
        <v>3</v>
      </c>
      <c r="E1068" s="48">
        <v>14930000</v>
      </c>
      <c r="F1068" s="48">
        <v>14960000</v>
      </c>
      <c r="G1068" s="48">
        <v>8602000</v>
      </c>
      <c r="H1068" s="13">
        <f t="shared" ref="H1068:H1072" si="218">+G1068/F1068</f>
        <v>0.57499999999999996</v>
      </c>
      <c r="I1068" s="13">
        <f t="shared" ref="I1068:I1072" si="219">+G1068/$G$8</f>
        <v>2.9843988634637109E-2</v>
      </c>
      <c r="J1068" s="48">
        <f t="shared" si="214"/>
        <v>1122000</v>
      </c>
    </row>
    <row r="1069" spans="1:10" ht="25.5" x14ac:dyDescent="0.2">
      <c r="A1069" s="57"/>
      <c r="B1069" s="58"/>
      <c r="C1069" s="59">
        <v>2480</v>
      </c>
      <c r="D1069" s="61" t="s">
        <v>162</v>
      </c>
      <c r="E1069" s="60">
        <v>14430000</v>
      </c>
      <c r="F1069" s="60">
        <v>14460000</v>
      </c>
      <c r="G1069" s="60">
        <v>8352000</v>
      </c>
      <c r="H1069" s="53">
        <f t="shared" si="218"/>
        <v>0.57759336099585057</v>
      </c>
      <c r="I1069" s="53">
        <f t="shared" si="219"/>
        <v>2.8976632536211248E-2</v>
      </c>
      <c r="J1069" s="60">
        <f t="shared" si="214"/>
        <v>1122000</v>
      </c>
    </row>
    <row r="1070" spans="1:10" ht="38.25" x14ac:dyDescent="0.2">
      <c r="A1070" s="57"/>
      <c r="B1070" s="58"/>
      <c r="C1070" s="59">
        <v>2710</v>
      </c>
      <c r="D1070" s="61" t="s">
        <v>271</v>
      </c>
      <c r="E1070" s="60">
        <v>500000</v>
      </c>
      <c r="F1070" s="60">
        <v>500000</v>
      </c>
      <c r="G1070" s="60">
        <v>250000</v>
      </c>
      <c r="H1070" s="53">
        <f t="shared" si="218"/>
        <v>0.5</v>
      </c>
      <c r="I1070" s="53">
        <f t="shared" si="219"/>
        <v>8.673560984258635E-4</v>
      </c>
      <c r="J1070" s="60">
        <f t="shared" si="214"/>
        <v>0</v>
      </c>
    </row>
    <row r="1071" spans="1:10" s="19" customFormat="1" x14ac:dyDescent="0.2">
      <c r="A1071" s="45"/>
      <c r="B1071" s="46"/>
      <c r="C1071" s="47"/>
      <c r="D1071" s="70" t="s">
        <v>29</v>
      </c>
      <c r="E1071" s="48">
        <v>11177997</v>
      </c>
      <c r="F1071" s="48">
        <v>11732997</v>
      </c>
      <c r="G1071" s="48">
        <v>1733511.07</v>
      </c>
      <c r="H1071" s="13">
        <f t="shared" si="218"/>
        <v>0.14774665586294788</v>
      </c>
      <c r="I1071" s="13">
        <f t="shared" si="219"/>
        <v>6.0142855930129758E-3</v>
      </c>
      <c r="J1071" s="48">
        <f t="shared" si="214"/>
        <v>-4132987.4299999997</v>
      </c>
    </row>
    <row r="1072" spans="1:10" ht="51" x14ac:dyDescent="0.2">
      <c r="A1072" s="57"/>
      <c r="B1072" s="58"/>
      <c r="C1072" s="59">
        <v>6220</v>
      </c>
      <c r="D1072" s="61" t="s">
        <v>273</v>
      </c>
      <c r="E1072" s="60">
        <v>11177997</v>
      </c>
      <c r="F1072" s="60">
        <v>11732997</v>
      </c>
      <c r="G1072" s="60">
        <v>1733511.07</v>
      </c>
      <c r="H1072" s="53">
        <f t="shared" si="218"/>
        <v>0.14774665586294788</v>
      </c>
      <c r="I1072" s="53">
        <f t="shared" si="219"/>
        <v>6.0142855930129758E-3</v>
      </c>
      <c r="J1072" s="60">
        <f t="shared" si="214"/>
        <v>-4132987.4299999997</v>
      </c>
    </row>
    <row r="1073" spans="1:10" s="18" customFormat="1" ht="20.25" customHeight="1" x14ac:dyDescent="0.25">
      <c r="A1073" s="66"/>
      <c r="B1073" s="39" t="s">
        <v>311</v>
      </c>
      <c r="C1073" s="55"/>
      <c r="D1073" s="63" t="s">
        <v>163</v>
      </c>
      <c r="E1073" s="56">
        <v>300000</v>
      </c>
      <c r="F1073" s="42">
        <v>300000</v>
      </c>
      <c r="G1073" s="42">
        <v>150000</v>
      </c>
      <c r="H1073" s="44">
        <f t="shared" ref="H1073:H1075" si="220">+G1073/F1073</f>
        <v>0.5</v>
      </c>
      <c r="I1073" s="44">
        <f t="shared" ref="I1073:I1075" si="221">+G1073/$G$8</f>
        <v>5.2041365905551812E-4</v>
      </c>
      <c r="J1073" s="42">
        <f t="shared" si="214"/>
        <v>0</v>
      </c>
    </row>
    <row r="1074" spans="1:10" s="19" customFormat="1" x14ac:dyDescent="0.2">
      <c r="A1074" s="45"/>
      <c r="B1074" s="46"/>
      <c r="C1074" s="47"/>
      <c r="D1074" s="70" t="s">
        <v>3</v>
      </c>
      <c r="E1074" s="48">
        <v>300000</v>
      </c>
      <c r="F1074" s="48">
        <v>300000</v>
      </c>
      <c r="G1074" s="48">
        <v>150000</v>
      </c>
      <c r="H1074" s="13">
        <f t="shared" si="220"/>
        <v>0.5</v>
      </c>
      <c r="I1074" s="13">
        <f t="shared" si="221"/>
        <v>5.2041365905551812E-4</v>
      </c>
      <c r="J1074" s="48">
        <f t="shared" si="214"/>
        <v>0</v>
      </c>
    </row>
    <row r="1075" spans="1:10" ht="38.25" x14ac:dyDescent="0.2">
      <c r="A1075" s="57"/>
      <c r="B1075" s="58"/>
      <c r="C1075" s="59">
        <v>2710</v>
      </c>
      <c r="D1075" s="61" t="s">
        <v>271</v>
      </c>
      <c r="E1075" s="60">
        <v>300000</v>
      </c>
      <c r="F1075" s="60">
        <v>300000</v>
      </c>
      <c r="G1075" s="60">
        <v>150000</v>
      </c>
      <c r="H1075" s="53">
        <f t="shared" si="220"/>
        <v>0.5</v>
      </c>
      <c r="I1075" s="53">
        <f t="shared" si="221"/>
        <v>5.2041365905551812E-4</v>
      </c>
      <c r="J1075" s="60">
        <f t="shared" si="214"/>
        <v>0</v>
      </c>
    </row>
    <row r="1076" spans="1:10" s="18" customFormat="1" ht="20.25" customHeight="1" x14ac:dyDescent="0.25">
      <c r="A1076" s="66"/>
      <c r="B1076" s="39" t="s">
        <v>312</v>
      </c>
      <c r="C1076" s="55"/>
      <c r="D1076" s="63" t="s">
        <v>164</v>
      </c>
      <c r="E1076" s="56">
        <v>7433429</v>
      </c>
      <c r="F1076" s="42">
        <v>7512429</v>
      </c>
      <c r="G1076" s="42">
        <v>3278690</v>
      </c>
      <c r="H1076" s="44">
        <f t="shared" ref="H1076:H1081" si="222">+G1076/F1076</f>
        <v>0.43643540591198932</v>
      </c>
      <c r="I1076" s="44">
        <f t="shared" ref="I1076:I1081" si="223">+G1076/$G$8</f>
        <v>1.1375167065391576E-2</v>
      </c>
      <c r="J1076" s="42">
        <f t="shared" si="214"/>
        <v>-477524.5</v>
      </c>
    </row>
    <row r="1077" spans="1:10" s="19" customFormat="1" x14ac:dyDescent="0.2">
      <c r="A1077" s="45"/>
      <c r="B1077" s="46"/>
      <c r="C1077" s="47"/>
      <c r="D1077" s="70" t="s">
        <v>3</v>
      </c>
      <c r="E1077" s="48">
        <v>6976844</v>
      </c>
      <c r="F1077" s="48">
        <v>7040844</v>
      </c>
      <c r="G1077" s="48">
        <v>3263690</v>
      </c>
      <c r="H1077" s="13">
        <f t="shared" si="222"/>
        <v>0.46353675780914899</v>
      </c>
      <c r="I1077" s="13">
        <f t="shared" si="223"/>
        <v>1.1323125699486025E-2</v>
      </c>
      <c r="J1077" s="48">
        <f t="shared" si="214"/>
        <v>-256732</v>
      </c>
    </row>
    <row r="1078" spans="1:10" ht="25.5" x14ac:dyDescent="0.2">
      <c r="A1078" s="57"/>
      <c r="B1078" s="58"/>
      <c r="C1078" s="59">
        <v>2480</v>
      </c>
      <c r="D1078" s="61" t="s">
        <v>162</v>
      </c>
      <c r="E1078" s="60">
        <v>6976844</v>
      </c>
      <c r="F1078" s="60">
        <v>6464089</v>
      </c>
      <c r="G1078" s="60">
        <v>3253690</v>
      </c>
      <c r="H1078" s="53">
        <f t="shared" si="222"/>
        <v>0.50334857703846592</v>
      </c>
      <c r="I1078" s="53">
        <f t="shared" si="223"/>
        <v>1.1288431455548991E-2</v>
      </c>
      <c r="J1078" s="60">
        <f t="shared" si="214"/>
        <v>21645.5</v>
      </c>
    </row>
    <row r="1079" spans="1:10" ht="38.25" x14ac:dyDescent="0.2">
      <c r="A1079" s="57"/>
      <c r="B1079" s="58"/>
      <c r="C1079" s="59">
        <v>2800</v>
      </c>
      <c r="D1079" s="61" t="s">
        <v>254</v>
      </c>
      <c r="E1079" s="60">
        <v>0</v>
      </c>
      <c r="F1079" s="60">
        <v>576755</v>
      </c>
      <c r="G1079" s="60">
        <v>10000</v>
      </c>
      <c r="H1079" s="53">
        <f t="shared" si="222"/>
        <v>1.7338384582708428E-2</v>
      </c>
      <c r="I1079" s="53">
        <f t="shared" si="223"/>
        <v>3.4694243937034536E-5</v>
      </c>
      <c r="J1079" s="60">
        <f t="shared" si="214"/>
        <v>-278377.5</v>
      </c>
    </row>
    <row r="1080" spans="1:10" s="19" customFormat="1" x14ac:dyDescent="0.2">
      <c r="A1080" s="45"/>
      <c r="B1080" s="46"/>
      <c r="C1080" s="47"/>
      <c r="D1080" s="70" t="s">
        <v>29</v>
      </c>
      <c r="E1080" s="48">
        <v>456585</v>
      </c>
      <c r="F1080" s="48">
        <v>471585</v>
      </c>
      <c r="G1080" s="48">
        <v>15000</v>
      </c>
      <c r="H1080" s="13">
        <f t="shared" si="222"/>
        <v>3.1807627469067082E-2</v>
      </c>
      <c r="I1080" s="13">
        <f t="shared" si="223"/>
        <v>5.2041365905551808E-5</v>
      </c>
      <c r="J1080" s="48">
        <f t="shared" si="214"/>
        <v>-220792.5</v>
      </c>
    </row>
    <row r="1081" spans="1:10" ht="51" x14ac:dyDescent="0.2">
      <c r="A1081" s="57"/>
      <c r="B1081" s="58"/>
      <c r="C1081" s="59">
        <v>6220</v>
      </c>
      <c r="D1081" s="61" t="s">
        <v>273</v>
      </c>
      <c r="E1081" s="60">
        <v>456585</v>
      </c>
      <c r="F1081" s="60">
        <v>471585</v>
      </c>
      <c r="G1081" s="60">
        <v>15000</v>
      </c>
      <c r="H1081" s="53">
        <f t="shared" si="222"/>
        <v>3.1807627469067082E-2</v>
      </c>
      <c r="I1081" s="53">
        <f t="shared" si="223"/>
        <v>5.2041365905551808E-5</v>
      </c>
      <c r="J1081" s="60">
        <f t="shared" si="214"/>
        <v>-220792.5</v>
      </c>
    </row>
    <row r="1082" spans="1:10" s="18" customFormat="1" ht="20.25" customHeight="1" x14ac:dyDescent="0.25">
      <c r="A1082" s="66"/>
      <c r="B1082" s="39" t="s">
        <v>313</v>
      </c>
      <c r="C1082" s="55"/>
      <c r="D1082" s="63" t="s">
        <v>165</v>
      </c>
      <c r="E1082" s="56">
        <v>10588400</v>
      </c>
      <c r="F1082" s="42">
        <v>10705400</v>
      </c>
      <c r="G1082" s="42">
        <v>5261200</v>
      </c>
      <c r="H1082" s="44">
        <f t="shared" ref="H1082:H1087" si="224">+G1082/F1082</f>
        <v>0.49145291161469912</v>
      </c>
      <c r="I1082" s="44">
        <f t="shared" ref="I1082:I1087" si="225">+G1082/$G$8</f>
        <v>1.8253335620152612E-2</v>
      </c>
      <c r="J1082" s="42">
        <f t="shared" si="214"/>
        <v>-91500</v>
      </c>
    </row>
    <row r="1083" spans="1:10" s="19" customFormat="1" x14ac:dyDescent="0.2">
      <c r="A1083" s="45"/>
      <c r="B1083" s="46"/>
      <c r="C1083" s="47"/>
      <c r="D1083" s="70" t="s">
        <v>3</v>
      </c>
      <c r="E1083" s="48">
        <v>10588400</v>
      </c>
      <c r="F1083" s="48">
        <v>10595400</v>
      </c>
      <c r="G1083" s="48">
        <v>5261200</v>
      </c>
      <c r="H1083" s="13">
        <f t="shared" si="224"/>
        <v>0.49655510882080905</v>
      </c>
      <c r="I1083" s="13">
        <f t="shared" si="225"/>
        <v>1.8253335620152612E-2</v>
      </c>
      <c r="J1083" s="48">
        <f t="shared" si="214"/>
        <v>-36500</v>
      </c>
    </row>
    <row r="1084" spans="1:10" ht="25.5" x14ac:dyDescent="0.2">
      <c r="A1084" s="57"/>
      <c r="B1084" s="58"/>
      <c r="C1084" s="59">
        <v>2480</v>
      </c>
      <c r="D1084" s="61" t="s">
        <v>162</v>
      </c>
      <c r="E1084" s="60">
        <v>10588400</v>
      </c>
      <c r="F1084" s="60">
        <v>10590400</v>
      </c>
      <c r="G1084" s="60">
        <v>5256200</v>
      </c>
      <c r="H1084" s="53">
        <f t="shared" si="224"/>
        <v>0.49631741954978092</v>
      </c>
      <c r="I1084" s="53">
        <f t="shared" si="225"/>
        <v>1.8235988498184093E-2</v>
      </c>
      <c r="J1084" s="60">
        <f t="shared" si="214"/>
        <v>-39000</v>
      </c>
    </row>
    <row r="1085" spans="1:10" ht="38.25" x14ac:dyDescent="0.2">
      <c r="A1085" s="57"/>
      <c r="B1085" s="58"/>
      <c r="C1085" s="59">
        <v>2800</v>
      </c>
      <c r="D1085" s="61" t="s">
        <v>254</v>
      </c>
      <c r="E1085" s="60">
        <v>0</v>
      </c>
      <c r="F1085" s="60">
        <v>5000</v>
      </c>
      <c r="G1085" s="60">
        <v>5000</v>
      </c>
      <c r="H1085" s="53">
        <f t="shared" si="224"/>
        <v>1</v>
      </c>
      <c r="I1085" s="53">
        <f t="shared" si="225"/>
        <v>1.7347121968517268E-5</v>
      </c>
      <c r="J1085" s="60">
        <f t="shared" si="214"/>
        <v>2500</v>
      </c>
    </row>
    <row r="1086" spans="1:10" s="19" customFormat="1" x14ac:dyDescent="0.2">
      <c r="A1086" s="45"/>
      <c r="B1086" s="46"/>
      <c r="C1086" s="47"/>
      <c r="D1086" s="70" t="s">
        <v>29</v>
      </c>
      <c r="E1086" s="48">
        <v>0</v>
      </c>
      <c r="F1086" s="48">
        <v>110000</v>
      </c>
      <c r="G1086" s="48">
        <v>0</v>
      </c>
      <c r="H1086" s="13">
        <f t="shared" si="224"/>
        <v>0</v>
      </c>
      <c r="I1086" s="13">
        <f t="shared" si="225"/>
        <v>0</v>
      </c>
      <c r="J1086" s="48">
        <f t="shared" si="214"/>
        <v>-55000</v>
      </c>
    </row>
    <row r="1087" spans="1:10" ht="51" x14ac:dyDescent="0.2">
      <c r="A1087" s="57"/>
      <c r="B1087" s="58"/>
      <c r="C1087" s="59">
        <v>6220</v>
      </c>
      <c r="D1087" s="61" t="s">
        <v>273</v>
      </c>
      <c r="E1087" s="60">
        <v>0</v>
      </c>
      <c r="F1087" s="60">
        <v>110000</v>
      </c>
      <c r="G1087" s="60">
        <v>0</v>
      </c>
      <c r="H1087" s="53">
        <f t="shared" si="224"/>
        <v>0</v>
      </c>
      <c r="I1087" s="53">
        <f t="shared" si="225"/>
        <v>0</v>
      </c>
      <c r="J1087" s="60">
        <f t="shared" si="214"/>
        <v>-55000</v>
      </c>
    </row>
    <row r="1088" spans="1:10" s="18" customFormat="1" ht="20.25" customHeight="1" x14ac:dyDescent="0.25">
      <c r="A1088" s="66"/>
      <c r="B1088" s="39" t="s">
        <v>314</v>
      </c>
      <c r="C1088" s="55"/>
      <c r="D1088" s="63" t="s">
        <v>166</v>
      </c>
      <c r="E1088" s="56">
        <v>11381770</v>
      </c>
      <c r="F1088" s="42">
        <v>11023780</v>
      </c>
      <c r="G1088" s="42">
        <v>3867646.5</v>
      </c>
      <c r="H1088" s="44">
        <f t="shared" ref="H1088:H1093" si="226">+G1088/F1088</f>
        <v>0.3508457625242884</v>
      </c>
      <c r="I1088" s="44">
        <f t="shared" ref="I1088:I1093" si="227">+G1088/$G$8</f>
        <v>1.3418507113321786E-2</v>
      </c>
      <c r="J1088" s="42">
        <f t="shared" si="214"/>
        <v>-1644243.5</v>
      </c>
    </row>
    <row r="1089" spans="1:10" s="19" customFormat="1" x14ac:dyDescent="0.2">
      <c r="A1089" s="45"/>
      <c r="B1089" s="46"/>
      <c r="C1089" s="47"/>
      <c r="D1089" s="70" t="s">
        <v>3</v>
      </c>
      <c r="E1089" s="48">
        <v>6976564</v>
      </c>
      <c r="F1089" s="48">
        <v>7002564</v>
      </c>
      <c r="G1089" s="48">
        <v>3515737.41</v>
      </c>
      <c r="H1089" s="13">
        <f t="shared" si="226"/>
        <v>0.50206430244693234</v>
      </c>
      <c r="I1089" s="13">
        <f t="shared" si="227"/>
        <v>1.2197585132109801E-2</v>
      </c>
      <c r="J1089" s="48">
        <f t="shared" si="214"/>
        <v>14455.410000000149</v>
      </c>
    </row>
    <row r="1090" spans="1:10" ht="25.5" x14ac:dyDescent="0.2">
      <c r="A1090" s="57"/>
      <c r="B1090" s="58"/>
      <c r="C1090" s="59">
        <v>2480</v>
      </c>
      <c r="D1090" s="61" t="s">
        <v>162</v>
      </c>
      <c r="E1090" s="60">
        <v>6976564</v>
      </c>
      <c r="F1090" s="60">
        <v>6996564</v>
      </c>
      <c r="G1090" s="60">
        <v>3510000</v>
      </c>
      <c r="H1090" s="53">
        <f t="shared" si="226"/>
        <v>0.50167482209838998</v>
      </c>
      <c r="I1090" s="53">
        <f t="shared" si="227"/>
        <v>1.2177679621899123E-2</v>
      </c>
      <c r="J1090" s="60">
        <f t="shared" si="214"/>
        <v>11718</v>
      </c>
    </row>
    <row r="1091" spans="1:10" ht="38.25" x14ac:dyDescent="0.2">
      <c r="A1091" s="57"/>
      <c r="B1091" s="58"/>
      <c r="C1091" s="59">
        <v>2800</v>
      </c>
      <c r="D1091" s="61" t="s">
        <v>254</v>
      </c>
      <c r="E1091" s="60">
        <v>0</v>
      </c>
      <c r="F1091" s="60">
        <v>6000</v>
      </c>
      <c r="G1091" s="60">
        <v>5737.41</v>
      </c>
      <c r="H1091" s="53">
        <f t="shared" si="226"/>
        <v>0.95623499999999995</v>
      </c>
      <c r="I1091" s="53">
        <f t="shared" si="227"/>
        <v>1.9905510210678133E-5</v>
      </c>
      <c r="J1091" s="60">
        <f t="shared" si="214"/>
        <v>2737.41</v>
      </c>
    </row>
    <row r="1092" spans="1:10" s="19" customFormat="1" x14ac:dyDescent="0.2">
      <c r="A1092" s="45"/>
      <c r="B1092" s="46"/>
      <c r="C1092" s="47"/>
      <c r="D1092" s="70" t="s">
        <v>29</v>
      </c>
      <c r="E1092" s="48">
        <v>4405206</v>
      </c>
      <c r="F1092" s="48">
        <v>4021216</v>
      </c>
      <c r="G1092" s="48">
        <v>351909.09</v>
      </c>
      <c r="H1092" s="13">
        <f t="shared" si="226"/>
        <v>8.7513103001679096E-2</v>
      </c>
      <c r="I1092" s="13">
        <f t="shared" si="227"/>
        <v>1.2209219812119843E-3</v>
      </c>
      <c r="J1092" s="48">
        <f t="shared" si="214"/>
        <v>-1658698.91</v>
      </c>
    </row>
    <row r="1093" spans="1:10" ht="51" x14ac:dyDescent="0.2">
      <c r="A1093" s="57"/>
      <c r="B1093" s="58"/>
      <c r="C1093" s="59">
        <v>6220</v>
      </c>
      <c r="D1093" s="61" t="s">
        <v>273</v>
      </c>
      <c r="E1093" s="60">
        <v>4405206</v>
      </c>
      <c r="F1093" s="60">
        <v>4021216</v>
      </c>
      <c r="G1093" s="60">
        <v>351909.09</v>
      </c>
      <c r="H1093" s="53">
        <f t="shared" si="226"/>
        <v>8.7513103001679096E-2</v>
      </c>
      <c r="I1093" s="53">
        <f t="shared" si="227"/>
        <v>1.2209219812119843E-3</v>
      </c>
      <c r="J1093" s="60">
        <f t="shared" si="214"/>
        <v>-1658698.91</v>
      </c>
    </row>
    <row r="1094" spans="1:10" s="18" customFormat="1" ht="27.75" customHeight="1" x14ac:dyDescent="0.25">
      <c r="A1094" s="66"/>
      <c r="B1094" s="39" t="s">
        <v>316</v>
      </c>
      <c r="C1094" s="55"/>
      <c r="D1094" s="63" t="s">
        <v>167</v>
      </c>
      <c r="E1094" s="56">
        <v>793796</v>
      </c>
      <c r="F1094" s="42">
        <v>793796</v>
      </c>
      <c r="G1094" s="42">
        <v>396900</v>
      </c>
      <c r="H1094" s="44">
        <f t="shared" ref="H1094:H1096" si="228">+G1094/F1094</f>
        <v>0.50000251953902519</v>
      </c>
      <c r="I1094" s="44">
        <f t="shared" ref="I1094:I1096" si="229">+G1094/$G$8</f>
        <v>1.3770145418609007E-3</v>
      </c>
      <c r="J1094" s="42">
        <f t="shared" si="214"/>
        <v>2</v>
      </c>
    </row>
    <row r="1095" spans="1:10" s="19" customFormat="1" x14ac:dyDescent="0.2">
      <c r="A1095" s="45"/>
      <c r="B1095" s="46"/>
      <c r="C1095" s="47"/>
      <c r="D1095" s="70" t="s">
        <v>3</v>
      </c>
      <c r="E1095" s="48">
        <v>793796</v>
      </c>
      <c r="F1095" s="48">
        <v>793796</v>
      </c>
      <c r="G1095" s="48">
        <v>396900</v>
      </c>
      <c r="H1095" s="13">
        <f t="shared" si="228"/>
        <v>0.50000251953902519</v>
      </c>
      <c r="I1095" s="13">
        <f t="shared" si="229"/>
        <v>1.3770145418609007E-3</v>
      </c>
      <c r="J1095" s="48">
        <f t="shared" si="214"/>
        <v>2</v>
      </c>
    </row>
    <row r="1096" spans="1:10" ht="25.5" x14ac:dyDescent="0.2">
      <c r="A1096" s="57"/>
      <c r="B1096" s="58"/>
      <c r="C1096" s="59">
        <v>2480</v>
      </c>
      <c r="D1096" s="61" t="s">
        <v>162</v>
      </c>
      <c r="E1096" s="60">
        <v>793796</v>
      </c>
      <c r="F1096" s="60">
        <v>793796</v>
      </c>
      <c r="G1096" s="60">
        <v>396900</v>
      </c>
      <c r="H1096" s="53">
        <f t="shared" si="228"/>
        <v>0.50000251953902519</v>
      </c>
      <c r="I1096" s="53">
        <f t="shared" si="229"/>
        <v>1.3770145418609007E-3</v>
      </c>
      <c r="J1096" s="60">
        <f t="shared" si="214"/>
        <v>2</v>
      </c>
    </row>
    <row r="1097" spans="1:10" s="18" customFormat="1" ht="27.75" customHeight="1" x14ac:dyDescent="0.25">
      <c r="A1097" s="66"/>
      <c r="B1097" s="39" t="s">
        <v>317</v>
      </c>
      <c r="C1097" s="55"/>
      <c r="D1097" s="63" t="s">
        <v>168</v>
      </c>
      <c r="E1097" s="56">
        <v>700000</v>
      </c>
      <c r="F1097" s="42">
        <v>700000</v>
      </c>
      <c r="G1097" s="42">
        <v>0</v>
      </c>
      <c r="H1097" s="44">
        <f t="shared" ref="H1097:H1100" si="230">+G1097/F1097</f>
        <v>0</v>
      </c>
      <c r="I1097" s="44">
        <f t="shared" ref="I1097:I1100" si="231">+G1097/$G$8</f>
        <v>0</v>
      </c>
      <c r="J1097" s="42">
        <f t="shared" si="214"/>
        <v>-350000</v>
      </c>
    </row>
    <row r="1098" spans="1:10" s="19" customFormat="1" x14ac:dyDescent="0.2">
      <c r="A1098" s="45"/>
      <c r="B1098" s="46"/>
      <c r="C1098" s="47"/>
      <c r="D1098" s="70" t="s">
        <v>3</v>
      </c>
      <c r="E1098" s="48">
        <v>700000</v>
      </c>
      <c r="F1098" s="48">
        <v>700000</v>
      </c>
      <c r="G1098" s="48">
        <v>0</v>
      </c>
      <c r="H1098" s="13">
        <f t="shared" si="230"/>
        <v>0</v>
      </c>
      <c r="I1098" s="13">
        <f t="shared" si="231"/>
        <v>0</v>
      </c>
      <c r="J1098" s="48">
        <f t="shared" si="214"/>
        <v>-350000</v>
      </c>
    </row>
    <row r="1099" spans="1:10" ht="63.75" x14ac:dyDescent="0.2">
      <c r="A1099" s="57"/>
      <c r="B1099" s="58"/>
      <c r="C1099" s="59">
        <v>2720</v>
      </c>
      <c r="D1099" s="61" t="s">
        <v>319</v>
      </c>
      <c r="E1099" s="60">
        <v>625000</v>
      </c>
      <c r="F1099" s="60">
        <v>625000</v>
      </c>
      <c r="G1099" s="60">
        <v>0</v>
      </c>
      <c r="H1099" s="53">
        <f t="shared" si="230"/>
        <v>0</v>
      </c>
      <c r="I1099" s="53">
        <f t="shared" si="231"/>
        <v>0</v>
      </c>
      <c r="J1099" s="60">
        <f t="shared" si="214"/>
        <v>-312500</v>
      </c>
    </row>
    <row r="1100" spans="1:10" ht="63.75" x14ac:dyDescent="0.2">
      <c r="A1100" s="57"/>
      <c r="B1100" s="58"/>
      <c r="C1100" s="59">
        <v>2730</v>
      </c>
      <c r="D1100" s="61" t="s">
        <v>320</v>
      </c>
      <c r="E1100" s="60">
        <v>75000</v>
      </c>
      <c r="F1100" s="60">
        <v>75000</v>
      </c>
      <c r="G1100" s="60">
        <v>0</v>
      </c>
      <c r="H1100" s="53">
        <f t="shared" si="230"/>
        <v>0</v>
      </c>
      <c r="I1100" s="53">
        <f t="shared" si="231"/>
        <v>0</v>
      </c>
      <c r="J1100" s="60">
        <f t="shared" si="214"/>
        <v>-37500</v>
      </c>
    </row>
    <row r="1101" spans="1:10" s="18" customFormat="1" ht="22.5" customHeight="1" x14ac:dyDescent="0.25">
      <c r="A1101" s="66"/>
      <c r="B1101" s="39" t="s">
        <v>318</v>
      </c>
      <c r="C1101" s="55"/>
      <c r="D1101" s="63" t="s">
        <v>38</v>
      </c>
      <c r="E1101" s="56">
        <v>300000</v>
      </c>
      <c r="F1101" s="42">
        <v>1769188</v>
      </c>
      <c r="G1101" s="42">
        <v>1492400.76</v>
      </c>
      <c r="H1101" s="44">
        <f t="shared" ref="H1101:H1119" si="232">+G1101/F1101</f>
        <v>0.84355125628254324</v>
      </c>
      <c r="I1101" s="44">
        <f t="shared" ref="I1101:I1105" si="233">+G1101/$G$8</f>
        <v>5.1777716019255739E-3</v>
      </c>
      <c r="J1101" s="42">
        <f t="shared" si="214"/>
        <v>607806.76</v>
      </c>
    </row>
    <row r="1102" spans="1:10" s="19" customFormat="1" x14ac:dyDescent="0.2">
      <c r="A1102" s="45"/>
      <c r="B1102" s="46"/>
      <c r="C1102" s="47"/>
      <c r="D1102" s="70" t="s">
        <v>3</v>
      </c>
      <c r="E1102" s="48">
        <v>300000</v>
      </c>
      <c r="F1102" s="48">
        <v>190000</v>
      </c>
      <c r="G1102" s="48">
        <v>0</v>
      </c>
      <c r="H1102" s="13">
        <f t="shared" si="232"/>
        <v>0</v>
      </c>
      <c r="I1102" s="13">
        <f t="shared" si="233"/>
        <v>0</v>
      </c>
      <c r="J1102" s="48">
        <f t="shared" si="214"/>
        <v>-95000</v>
      </c>
    </row>
    <row r="1103" spans="1:10" x14ac:dyDescent="0.2">
      <c r="A1103" s="57"/>
      <c r="B1103" s="58"/>
      <c r="C1103" s="59">
        <v>4270</v>
      </c>
      <c r="D1103" s="61" t="s">
        <v>15</v>
      </c>
      <c r="E1103" s="60">
        <v>300000</v>
      </c>
      <c r="F1103" s="60">
        <v>190000</v>
      </c>
      <c r="G1103" s="60">
        <v>0</v>
      </c>
      <c r="H1103" s="53">
        <f t="shared" si="232"/>
        <v>0</v>
      </c>
      <c r="I1103" s="53">
        <f t="shared" si="233"/>
        <v>0</v>
      </c>
      <c r="J1103" s="60">
        <f t="shared" si="214"/>
        <v>-95000</v>
      </c>
    </row>
    <row r="1104" spans="1:10" s="19" customFormat="1" x14ac:dyDescent="0.2">
      <c r="A1104" s="45"/>
      <c r="B1104" s="46"/>
      <c r="C1104" s="47"/>
      <c r="D1104" s="70" t="s">
        <v>29</v>
      </c>
      <c r="E1104" s="48">
        <v>0</v>
      </c>
      <c r="F1104" s="48">
        <v>1579188</v>
      </c>
      <c r="G1104" s="48">
        <v>1492400.76</v>
      </c>
      <c r="H1104" s="13">
        <f t="shared" si="232"/>
        <v>0.94504312342798957</v>
      </c>
      <c r="I1104" s="13">
        <f t="shared" si="233"/>
        <v>5.1777716019255739E-3</v>
      </c>
      <c r="J1104" s="48">
        <f t="shared" si="214"/>
        <v>702806.76</v>
      </c>
    </row>
    <row r="1105" spans="1:10" ht="63.75" x14ac:dyDescent="0.2">
      <c r="A1105" s="57"/>
      <c r="B1105" s="58"/>
      <c r="C1105" s="59">
        <v>6209</v>
      </c>
      <c r="D1105" s="61" t="s">
        <v>217</v>
      </c>
      <c r="E1105" s="60">
        <v>0</v>
      </c>
      <c r="F1105" s="60">
        <v>1579188</v>
      </c>
      <c r="G1105" s="60">
        <v>1492400.76</v>
      </c>
      <c r="H1105" s="53">
        <f t="shared" si="232"/>
        <v>0.94504312342798957</v>
      </c>
      <c r="I1105" s="53">
        <f t="shared" si="233"/>
        <v>5.1777716019255739E-3</v>
      </c>
      <c r="J1105" s="60">
        <f t="shared" si="214"/>
        <v>702806.76</v>
      </c>
    </row>
    <row r="1106" spans="1:10" s="15" customFormat="1" ht="47.25" customHeight="1" x14ac:dyDescent="0.2">
      <c r="A1106" s="37" t="s">
        <v>169</v>
      </c>
      <c r="B1106" s="93" t="s">
        <v>321</v>
      </c>
      <c r="C1106" s="93"/>
      <c r="D1106" s="93"/>
      <c r="E1106" s="38">
        <v>300000</v>
      </c>
      <c r="F1106" s="30">
        <v>375000</v>
      </c>
      <c r="G1106" s="30">
        <v>0</v>
      </c>
      <c r="H1106" s="29">
        <f t="shared" si="232"/>
        <v>0</v>
      </c>
      <c r="I1106" s="29">
        <f>+G1106/$G$8</f>
        <v>0</v>
      </c>
      <c r="J1106" s="30">
        <f t="shared" si="214"/>
        <v>-187500</v>
      </c>
    </row>
    <row r="1107" spans="1:10" s="18" customFormat="1" ht="22.5" customHeight="1" x14ac:dyDescent="0.25">
      <c r="A1107" s="66"/>
      <c r="B1107" s="39" t="s">
        <v>322</v>
      </c>
      <c r="C1107" s="55"/>
      <c r="D1107" s="63" t="s">
        <v>170</v>
      </c>
      <c r="E1107" s="56">
        <v>300000</v>
      </c>
      <c r="F1107" s="42">
        <v>375000</v>
      </c>
      <c r="G1107" s="42">
        <v>0</v>
      </c>
      <c r="H1107" s="44">
        <f t="shared" si="232"/>
        <v>0</v>
      </c>
      <c r="I1107" s="44">
        <f t="shared" ref="I1107:I1119" si="234">+G1107/$G$8</f>
        <v>0</v>
      </c>
      <c r="J1107" s="42">
        <f t="shared" si="214"/>
        <v>-187500</v>
      </c>
    </row>
    <row r="1108" spans="1:10" s="19" customFormat="1" x14ac:dyDescent="0.2">
      <c r="A1108" s="45"/>
      <c r="B1108" s="46"/>
      <c r="C1108" s="47"/>
      <c r="D1108" s="70" t="s">
        <v>3</v>
      </c>
      <c r="E1108" s="48">
        <v>300000</v>
      </c>
      <c r="F1108" s="48">
        <v>375000</v>
      </c>
      <c r="G1108" s="48">
        <v>0</v>
      </c>
      <c r="H1108" s="13">
        <f t="shared" si="232"/>
        <v>0</v>
      </c>
      <c r="I1108" s="13">
        <f t="shared" si="234"/>
        <v>0</v>
      </c>
      <c r="J1108" s="48">
        <f t="shared" si="214"/>
        <v>-187500</v>
      </c>
    </row>
    <row r="1109" spans="1:10" x14ac:dyDescent="0.2">
      <c r="A1109" s="57"/>
      <c r="B1109" s="58"/>
      <c r="C1109" s="59">
        <v>4010</v>
      </c>
      <c r="D1109" s="61" t="s">
        <v>7</v>
      </c>
      <c r="E1109" s="60">
        <v>199200</v>
      </c>
      <c r="F1109" s="60">
        <v>199200</v>
      </c>
      <c r="G1109" s="60">
        <v>0</v>
      </c>
      <c r="H1109" s="53">
        <f t="shared" si="232"/>
        <v>0</v>
      </c>
      <c r="I1109" s="53">
        <f t="shared" si="234"/>
        <v>0</v>
      </c>
      <c r="J1109" s="60">
        <f t="shared" si="214"/>
        <v>-99600</v>
      </c>
    </row>
    <row r="1110" spans="1:10" x14ac:dyDescent="0.2">
      <c r="A1110" s="57"/>
      <c r="B1110" s="58"/>
      <c r="C1110" s="59">
        <v>4110</v>
      </c>
      <c r="D1110" s="61" t="s">
        <v>9</v>
      </c>
      <c r="E1110" s="60">
        <v>31733</v>
      </c>
      <c r="F1110" s="60">
        <v>31733</v>
      </c>
      <c r="G1110" s="60">
        <v>0</v>
      </c>
      <c r="H1110" s="53">
        <f t="shared" si="232"/>
        <v>0</v>
      </c>
      <c r="I1110" s="53">
        <f t="shared" si="234"/>
        <v>0</v>
      </c>
      <c r="J1110" s="60">
        <f t="shared" si="214"/>
        <v>-15866.5</v>
      </c>
    </row>
    <row r="1111" spans="1:10" x14ac:dyDescent="0.2">
      <c r="A1111" s="57"/>
      <c r="B1111" s="58"/>
      <c r="C1111" s="59">
        <v>4120</v>
      </c>
      <c r="D1111" s="61" t="s">
        <v>10</v>
      </c>
      <c r="E1111" s="60">
        <v>4881</v>
      </c>
      <c r="F1111" s="60">
        <v>4881</v>
      </c>
      <c r="G1111" s="60">
        <v>0</v>
      </c>
      <c r="H1111" s="53">
        <f t="shared" si="232"/>
        <v>0</v>
      </c>
      <c r="I1111" s="53">
        <f t="shared" si="234"/>
        <v>0</v>
      </c>
      <c r="J1111" s="60">
        <f t="shared" si="214"/>
        <v>-2440.5</v>
      </c>
    </row>
    <row r="1112" spans="1:10" x14ac:dyDescent="0.2">
      <c r="A1112" s="57"/>
      <c r="B1112" s="58"/>
      <c r="C1112" s="59">
        <v>4170</v>
      </c>
      <c r="D1112" s="61" t="s">
        <v>12</v>
      </c>
      <c r="E1112" s="60">
        <v>0</v>
      </c>
      <c r="F1112" s="60">
        <v>10000</v>
      </c>
      <c r="G1112" s="60">
        <v>0</v>
      </c>
      <c r="H1112" s="53">
        <f t="shared" si="232"/>
        <v>0</v>
      </c>
      <c r="I1112" s="53">
        <f t="shared" si="234"/>
        <v>0</v>
      </c>
      <c r="J1112" s="60">
        <f t="shared" si="214"/>
        <v>-5000</v>
      </c>
    </row>
    <row r="1113" spans="1:10" x14ac:dyDescent="0.2">
      <c r="A1113" s="57"/>
      <c r="B1113" s="58"/>
      <c r="C1113" s="59">
        <v>4210</v>
      </c>
      <c r="D1113" s="61" t="s">
        <v>13</v>
      </c>
      <c r="E1113" s="60">
        <v>10000</v>
      </c>
      <c r="F1113" s="60">
        <v>31540</v>
      </c>
      <c r="G1113" s="60">
        <v>0</v>
      </c>
      <c r="H1113" s="53">
        <f t="shared" si="232"/>
        <v>0</v>
      </c>
      <c r="I1113" s="53">
        <f t="shared" si="234"/>
        <v>0</v>
      </c>
      <c r="J1113" s="60">
        <f t="shared" ref="J1113:J1135" si="235">+G1113-F1113*50%</f>
        <v>-15770</v>
      </c>
    </row>
    <row r="1114" spans="1:10" ht="25.5" x14ac:dyDescent="0.2">
      <c r="A1114" s="57"/>
      <c r="B1114" s="58"/>
      <c r="C1114" s="59">
        <v>4240</v>
      </c>
      <c r="D1114" s="61" t="s">
        <v>73</v>
      </c>
      <c r="E1114" s="60">
        <v>0</v>
      </c>
      <c r="F1114" s="60">
        <v>508</v>
      </c>
      <c r="G1114" s="60">
        <v>0</v>
      </c>
      <c r="H1114" s="53">
        <f t="shared" si="232"/>
        <v>0</v>
      </c>
      <c r="I1114" s="53">
        <f t="shared" si="234"/>
        <v>0</v>
      </c>
      <c r="J1114" s="60">
        <f t="shared" si="235"/>
        <v>-254</v>
      </c>
    </row>
    <row r="1115" spans="1:10" x14ac:dyDescent="0.2">
      <c r="A1115" s="57"/>
      <c r="B1115" s="58"/>
      <c r="C1115" s="59">
        <v>4260</v>
      </c>
      <c r="D1115" s="61" t="s">
        <v>14</v>
      </c>
      <c r="E1115" s="60">
        <v>0</v>
      </c>
      <c r="F1115" s="60">
        <v>25000</v>
      </c>
      <c r="G1115" s="60">
        <v>0</v>
      </c>
      <c r="H1115" s="53">
        <f t="shared" si="232"/>
        <v>0</v>
      </c>
      <c r="I1115" s="53">
        <f t="shared" si="234"/>
        <v>0</v>
      </c>
      <c r="J1115" s="60">
        <f t="shared" si="235"/>
        <v>-12500</v>
      </c>
    </row>
    <row r="1116" spans="1:10" x14ac:dyDescent="0.2">
      <c r="A1116" s="57"/>
      <c r="B1116" s="58"/>
      <c r="C1116" s="59">
        <v>4300</v>
      </c>
      <c r="D1116" s="61" t="s">
        <v>4</v>
      </c>
      <c r="E1116" s="60">
        <v>0</v>
      </c>
      <c r="F1116" s="60">
        <v>2500</v>
      </c>
      <c r="G1116" s="60">
        <v>0</v>
      </c>
      <c r="H1116" s="53">
        <f t="shared" si="232"/>
        <v>0</v>
      </c>
      <c r="I1116" s="53">
        <f t="shared" si="234"/>
        <v>0</v>
      </c>
      <c r="J1116" s="60">
        <f t="shared" si="235"/>
        <v>-1250</v>
      </c>
    </row>
    <row r="1117" spans="1:10" x14ac:dyDescent="0.2">
      <c r="A1117" s="57"/>
      <c r="B1117" s="58"/>
      <c r="C1117" s="59">
        <v>4350</v>
      </c>
      <c r="D1117" s="61" t="s">
        <v>17</v>
      </c>
      <c r="E1117" s="60">
        <v>0</v>
      </c>
      <c r="F1117" s="60">
        <v>1200</v>
      </c>
      <c r="G1117" s="60">
        <v>0</v>
      </c>
      <c r="H1117" s="53">
        <f t="shared" si="232"/>
        <v>0</v>
      </c>
      <c r="I1117" s="53">
        <f t="shared" si="234"/>
        <v>0</v>
      </c>
      <c r="J1117" s="60">
        <f t="shared" si="235"/>
        <v>-600</v>
      </c>
    </row>
    <row r="1118" spans="1:10" ht="38.25" x14ac:dyDescent="0.2">
      <c r="A1118" s="57"/>
      <c r="B1118" s="58"/>
      <c r="C1118" s="59">
        <v>4370</v>
      </c>
      <c r="D1118" s="61" t="s">
        <v>235</v>
      </c>
      <c r="E1118" s="60">
        <v>0</v>
      </c>
      <c r="F1118" s="60">
        <v>4000</v>
      </c>
      <c r="G1118" s="60">
        <v>0</v>
      </c>
      <c r="H1118" s="53">
        <f t="shared" si="232"/>
        <v>0</v>
      </c>
      <c r="I1118" s="53">
        <f t="shared" si="234"/>
        <v>0</v>
      </c>
      <c r="J1118" s="60">
        <f t="shared" si="235"/>
        <v>-2000</v>
      </c>
    </row>
    <row r="1119" spans="1:10" ht="25.5" x14ac:dyDescent="0.2">
      <c r="A1119" s="57"/>
      <c r="B1119" s="58"/>
      <c r="C1119" s="59">
        <v>4400</v>
      </c>
      <c r="D1119" s="61" t="s">
        <v>207</v>
      </c>
      <c r="E1119" s="60">
        <v>54186</v>
      </c>
      <c r="F1119" s="60">
        <v>54186</v>
      </c>
      <c r="G1119" s="60">
        <v>0</v>
      </c>
      <c r="H1119" s="53">
        <f t="shared" si="232"/>
        <v>0</v>
      </c>
      <c r="I1119" s="53">
        <f t="shared" si="234"/>
        <v>0</v>
      </c>
      <c r="J1119" s="60">
        <f t="shared" si="235"/>
        <v>-27093</v>
      </c>
    </row>
    <row r="1120" spans="1:10" x14ac:dyDescent="0.2">
      <c r="A1120" s="57"/>
      <c r="B1120" s="58"/>
      <c r="C1120" s="59">
        <v>4410</v>
      </c>
      <c r="D1120" s="61" t="s">
        <v>21</v>
      </c>
      <c r="E1120" s="60">
        <v>0</v>
      </c>
      <c r="F1120" s="60">
        <v>8752</v>
      </c>
      <c r="G1120" s="60">
        <v>0</v>
      </c>
      <c r="H1120" s="53">
        <f t="shared" ref="H1120:H1121" si="236">+G1120/F1120</f>
        <v>0</v>
      </c>
      <c r="I1120" s="53">
        <f t="shared" ref="I1120:I1121" si="237">+G1120/$G$8</f>
        <v>0</v>
      </c>
      <c r="J1120" s="60">
        <f t="shared" si="235"/>
        <v>-4376</v>
      </c>
    </row>
    <row r="1121" spans="1:10" ht="25.5" x14ac:dyDescent="0.2">
      <c r="A1121" s="57"/>
      <c r="B1121" s="58"/>
      <c r="C1121" s="59">
        <v>4440</v>
      </c>
      <c r="D1121" s="61" t="s">
        <v>24</v>
      </c>
      <c r="E1121" s="60">
        <v>0</v>
      </c>
      <c r="F1121" s="60">
        <v>1500</v>
      </c>
      <c r="G1121" s="60">
        <v>0</v>
      </c>
      <c r="H1121" s="53">
        <f t="shared" si="236"/>
        <v>0</v>
      </c>
      <c r="I1121" s="53">
        <f t="shared" si="237"/>
        <v>0</v>
      </c>
      <c r="J1121" s="60">
        <f t="shared" si="235"/>
        <v>-750</v>
      </c>
    </row>
    <row r="1122" spans="1:10" s="15" customFormat="1" ht="20.25" customHeight="1" x14ac:dyDescent="0.2">
      <c r="A1122" s="37" t="s">
        <v>171</v>
      </c>
      <c r="B1122" s="93" t="s">
        <v>172</v>
      </c>
      <c r="C1122" s="93"/>
      <c r="D1122" s="93"/>
      <c r="E1122" s="38">
        <v>4174000</v>
      </c>
      <c r="F1122" s="30">
        <v>4174000</v>
      </c>
      <c r="G1122" s="30">
        <v>1779077.59</v>
      </c>
      <c r="H1122" s="29">
        <f t="shared" ref="H1122:H1125" si="238">+G1122/F1122</f>
        <v>0.4262284595112602</v>
      </c>
      <c r="I1122" s="29">
        <f>+G1122/$G$8</f>
        <v>6.1723751890371522E-3</v>
      </c>
      <c r="J1122" s="30">
        <f t="shared" si="235"/>
        <v>-307922.40999999992</v>
      </c>
    </row>
    <row r="1123" spans="1:10" s="18" customFormat="1" ht="22.5" customHeight="1" x14ac:dyDescent="0.25">
      <c r="A1123" s="66"/>
      <c r="B1123" s="39" t="s">
        <v>323</v>
      </c>
      <c r="C1123" s="55"/>
      <c r="D1123" s="63" t="s">
        <v>173</v>
      </c>
      <c r="E1123" s="56">
        <v>999000</v>
      </c>
      <c r="F1123" s="42">
        <v>999000</v>
      </c>
      <c r="G1123" s="42">
        <v>0</v>
      </c>
      <c r="H1123" s="44">
        <f t="shared" si="238"/>
        <v>0</v>
      </c>
      <c r="I1123" s="44">
        <f t="shared" ref="I1123:I1125" si="239">+G1123/$G$8</f>
        <v>0</v>
      </c>
      <c r="J1123" s="42">
        <f t="shared" si="235"/>
        <v>-499500</v>
      </c>
    </row>
    <row r="1124" spans="1:10" s="19" customFormat="1" x14ac:dyDescent="0.2">
      <c r="A1124" s="45"/>
      <c r="B1124" s="46"/>
      <c r="C1124" s="47"/>
      <c r="D1124" s="70" t="s">
        <v>29</v>
      </c>
      <c r="E1124" s="48">
        <v>999000</v>
      </c>
      <c r="F1124" s="48">
        <v>999000</v>
      </c>
      <c r="G1124" s="48">
        <v>0</v>
      </c>
      <c r="H1124" s="13">
        <f t="shared" si="238"/>
        <v>0</v>
      </c>
      <c r="I1124" s="13">
        <f t="shared" si="239"/>
        <v>0</v>
      </c>
      <c r="J1124" s="48">
        <f t="shared" si="235"/>
        <v>-499500</v>
      </c>
    </row>
    <row r="1125" spans="1:10" ht="51" x14ac:dyDescent="0.2">
      <c r="A1125" s="57"/>
      <c r="B1125" s="58"/>
      <c r="C1125" s="59">
        <v>6300</v>
      </c>
      <c r="D1125" s="61" t="s">
        <v>325</v>
      </c>
      <c r="E1125" s="60">
        <v>999000</v>
      </c>
      <c r="F1125" s="60">
        <v>999000</v>
      </c>
      <c r="G1125" s="60">
        <v>0</v>
      </c>
      <c r="H1125" s="53">
        <f t="shared" si="238"/>
        <v>0</v>
      </c>
      <c r="I1125" s="53">
        <f t="shared" si="239"/>
        <v>0</v>
      </c>
      <c r="J1125" s="60">
        <f t="shared" si="235"/>
        <v>-499500</v>
      </c>
    </row>
    <row r="1126" spans="1:10" s="18" customFormat="1" ht="22.5" customHeight="1" x14ac:dyDescent="0.25">
      <c r="A1126" s="66"/>
      <c r="B1126" s="39" t="s">
        <v>324</v>
      </c>
      <c r="C1126" s="55"/>
      <c r="D1126" s="63" t="s">
        <v>174</v>
      </c>
      <c r="E1126" s="56">
        <v>2648000</v>
      </c>
      <c r="F1126" s="42">
        <v>2648000</v>
      </c>
      <c r="G1126" s="42">
        <v>1350000</v>
      </c>
      <c r="H1126" s="44">
        <f t="shared" ref="H1126" si="240">+G1126/F1126</f>
        <v>0.50981873111782472</v>
      </c>
      <c r="I1126" s="44">
        <f t="shared" ref="I1126" si="241">+G1126/$G$8</f>
        <v>4.6837229314996625E-3</v>
      </c>
      <c r="J1126" s="42">
        <f t="shared" si="235"/>
        <v>26000</v>
      </c>
    </row>
    <row r="1127" spans="1:10" s="19" customFormat="1" x14ac:dyDescent="0.2">
      <c r="A1127" s="45"/>
      <c r="B1127" s="46"/>
      <c r="C1127" s="47"/>
      <c r="D1127" s="70" t="s">
        <v>3</v>
      </c>
      <c r="E1127" s="48">
        <v>2648000</v>
      </c>
      <c r="F1127" s="48">
        <v>2648000</v>
      </c>
      <c r="G1127" s="48">
        <v>1350000</v>
      </c>
      <c r="H1127" s="13">
        <f t="shared" ref="H1127:H1129" si="242">+G1127/F1127</f>
        <v>0.50981873111782472</v>
      </c>
      <c r="I1127" s="13">
        <f t="shared" ref="I1127:I1129" si="243">+G1127/$G$8</f>
        <v>4.6837229314996625E-3</v>
      </c>
      <c r="J1127" s="48">
        <f t="shared" si="235"/>
        <v>26000</v>
      </c>
    </row>
    <row r="1128" spans="1:10" ht="63.75" x14ac:dyDescent="0.2">
      <c r="A1128" s="57"/>
      <c r="B1128" s="58"/>
      <c r="C1128" s="59">
        <v>2360</v>
      </c>
      <c r="D1128" s="61" t="s">
        <v>231</v>
      </c>
      <c r="E1128" s="60">
        <v>2648000</v>
      </c>
      <c r="F1128" s="60">
        <v>2648000</v>
      </c>
      <c r="G1128" s="60">
        <v>1350000</v>
      </c>
      <c r="H1128" s="53">
        <f t="shared" si="242"/>
        <v>0.50981873111782472</v>
      </c>
      <c r="I1128" s="53">
        <f t="shared" si="243"/>
        <v>4.6837229314996625E-3</v>
      </c>
      <c r="J1128" s="60">
        <f t="shared" si="235"/>
        <v>26000</v>
      </c>
    </row>
    <row r="1129" spans="1:10" s="18" customFormat="1" ht="22.5" customHeight="1" x14ac:dyDescent="0.25">
      <c r="A1129" s="66"/>
      <c r="B1129" s="39" t="s">
        <v>326</v>
      </c>
      <c r="C1129" s="55"/>
      <c r="D1129" s="63" t="s">
        <v>38</v>
      </c>
      <c r="E1129" s="56">
        <v>527000</v>
      </c>
      <c r="F1129" s="42">
        <v>527000</v>
      </c>
      <c r="G1129" s="42">
        <v>429077.59</v>
      </c>
      <c r="H1129" s="44">
        <f t="shared" si="242"/>
        <v>0.81418897533206835</v>
      </c>
      <c r="I1129" s="44">
        <f t="shared" si="243"/>
        <v>1.4886522575374892E-3</v>
      </c>
      <c r="J1129" s="42">
        <f t="shared" si="235"/>
        <v>165577.59000000003</v>
      </c>
    </row>
    <row r="1130" spans="1:10" s="19" customFormat="1" x14ac:dyDescent="0.2">
      <c r="A1130" s="45"/>
      <c r="B1130" s="46"/>
      <c r="C1130" s="47"/>
      <c r="D1130" s="70" t="s">
        <v>3</v>
      </c>
      <c r="E1130" s="48">
        <v>527000</v>
      </c>
      <c r="F1130" s="48">
        <v>527000</v>
      </c>
      <c r="G1130" s="48">
        <v>429077.59</v>
      </c>
      <c r="H1130" s="13">
        <f t="shared" ref="H1130:H1135" si="244">+G1130/F1130</f>
        <v>0.81418897533206835</v>
      </c>
      <c r="I1130" s="13">
        <f t="shared" ref="I1130:I1135" si="245">+G1130/$G$8</f>
        <v>1.4886522575374892E-3</v>
      </c>
      <c r="J1130" s="48">
        <f t="shared" si="235"/>
        <v>165577.59000000003</v>
      </c>
    </row>
    <row r="1131" spans="1:10" ht="63.75" x14ac:dyDescent="0.2">
      <c r="A1131" s="57"/>
      <c r="B1131" s="58"/>
      <c r="C1131" s="59">
        <v>2360</v>
      </c>
      <c r="D1131" s="61" t="s">
        <v>231</v>
      </c>
      <c r="E1131" s="60">
        <v>200000</v>
      </c>
      <c r="F1131" s="60">
        <v>200000</v>
      </c>
      <c r="G1131" s="60">
        <v>175000</v>
      </c>
      <c r="H1131" s="53">
        <f t="shared" si="244"/>
        <v>0.875</v>
      </c>
      <c r="I1131" s="53">
        <f t="shared" si="245"/>
        <v>6.0714926889810438E-4</v>
      </c>
      <c r="J1131" s="60">
        <f t="shared" si="235"/>
        <v>75000</v>
      </c>
    </row>
    <row r="1132" spans="1:10" ht="38.25" x14ac:dyDescent="0.2">
      <c r="A1132" s="57"/>
      <c r="B1132" s="58"/>
      <c r="C1132" s="59">
        <v>2710</v>
      </c>
      <c r="D1132" s="61" t="s">
        <v>271</v>
      </c>
      <c r="E1132" s="60">
        <v>0</v>
      </c>
      <c r="F1132" s="60">
        <v>25000</v>
      </c>
      <c r="G1132" s="60">
        <v>25000</v>
      </c>
      <c r="H1132" s="53">
        <f t="shared" si="244"/>
        <v>1</v>
      </c>
      <c r="I1132" s="53">
        <f t="shared" si="245"/>
        <v>8.6735609842586344E-5</v>
      </c>
      <c r="J1132" s="60">
        <f t="shared" si="235"/>
        <v>12500</v>
      </c>
    </row>
    <row r="1133" spans="1:10" ht="25.5" x14ac:dyDescent="0.2">
      <c r="A1133" s="57"/>
      <c r="B1133" s="58"/>
      <c r="C1133" s="59">
        <v>3040</v>
      </c>
      <c r="D1133" s="61" t="s">
        <v>76</v>
      </c>
      <c r="E1133" s="60">
        <v>150000</v>
      </c>
      <c r="F1133" s="60">
        <v>150000</v>
      </c>
      <c r="G1133" s="60">
        <v>107000</v>
      </c>
      <c r="H1133" s="53">
        <f t="shared" si="244"/>
        <v>0.71333333333333337</v>
      </c>
      <c r="I1133" s="53">
        <f t="shared" si="245"/>
        <v>3.7122841012626957E-4</v>
      </c>
      <c r="J1133" s="60">
        <f t="shared" si="235"/>
        <v>32000</v>
      </c>
    </row>
    <row r="1134" spans="1:10" x14ac:dyDescent="0.2">
      <c r="A1134" s="57"/>
      <c r="B1134" s="58"/>
      <c r="C1134" s="59">
        <v>4210</v>
      </c>
      <c r="D1134" s="61" t="s">
        <v>13</v>
      </c>
      <c r="E1134" s="60">
        <v>137000</v>
      </c>
      <c r="F1134" s="60">
        <v>137000</v>
      </c>
      <c r="G1134" s="60">
        <v>118707.59</v>
      </c>
      <c r="H1134" s="53">
        <f t="shared" si="244"/>
        <v>0.86647875912408756</v>
      </c>
      <c r="I1134" s="53">
        <f t="shared" si="245"/>
        <v>4.1184700846374816E-4</v>
      </c>
      <c r="J1134" s="60">
        <f t="shared" si="235"/>
        <v>50207.59</v>
      </c>
    </row>
    <row r="1135" spans="1:10" x14ac:dyDescent="0.2">
      <c r="A1135" s="57"/>
      <c r="B1135" s="58"/>
      <c r="C1135" s="59">
        <v>4300</v>
      </c>
      <c r="D1135" s="61" t="s">
        <v>4</v>
      </c>
      <c r="E1135" s="60">
        <v>40000</v>
      </c>
      <c r="F1135" s="60">
        <v>15000</v>
      </c>
      <c r="G1135" s="60">
        <v>3370</v>
      </c>
      <c r="H1135" s="53">
        <f t="shared" si="244"/>
        <v>0.22466666666666665</v>
      </c>
      <c r="I1135" s="53">
        <f t="shared" si="245"/>
        <v>1.1691960206780639E-5</v>
      </c>
      <c r="J1135" s="60">
        <f t="shared" si="235"/>
        <v>-4130</v>
      </c>
    </row>
    <row r="1136" spans="1:10" x14ac:dyDescent="0.2">
      <c r="E1136" s="20"/>
      <c r="F1136" s="20"/>
      <c r="G1136" s="20"/>
    </row>
    <row r="1137" spans="5:7" x14ac:dyDescent="0.2">
      <c r="E1137" s="20"/>
      <c r="F1137" s="20"/>
      <c r="G1137" s="20"/>
    </row>
    <row r="1138" spans="5:7" x14ac:dyDescent="0.2">
      <c r="E1138" s="20"/>
      <c r="F1138" s="20"/>
      <c r="G1138" s="20"/>
    </row>
    <row r="1139" spans="5:7" x14ac:dyDescent="0.2">
      <c r="E1139" s="20"/>
      <c r="F1139" s="20"/>
      <c r="G1139" s="20"/>
    </row>
    <row r="1140" spans="5:7" x14ac:dyDescent="0.2">
      <c r="E1140" s="20"/>
      <c r="F1140" s="20"/>
      <c r="G1140" s="20"/>
    </row>
  </sheetData>
  <mergeCells count="56">
    <mergeCell ref="B818:D818"/>
    <mergeCell ref="B864:D864"/>
    <mergeCell ref="B600:D600"/>
    <mergeCell ref="B605:D605"/>
    <mergeCell ref="B614:D614"/>
    <mergeCell ref="B768:D768"/>
    <mergeCell ref="B776:D776"/>
    <mergeCell ref="D503:D504"/>
    <mergeCell ref="D541:D542"/>
    <mergeCell ref="D545:D546"/>
    <mergeCell ref="D549:D550"/>
    <mergeCell ref="B578:D578"/>
    <mergeCell ref="B338:D338"/>
    <mergeCell ref="B355:D355"/>
    <mergeCell ref="B406:D406"/>
    <mergeCell ref="D486:D487"/>
    <mergeCell ref="D497:D500"/>
    <mergeCell ref="D203:D204"/>
    <mergeCell ref="B207:D207"/>
    <mergeCell ref="B214:D214"/>
    <mergeCell ref="D290:D292"/>
    <mergeCell ref="B305:D305"/>
    <mergeCell ref="B123:D123"/>
    <mergeCell ref="D140:D142"/>
    <mergeCell ref="B155:D155"/>
    <mergeCell ref="D182:D183"/>
    <mergeCell ref="D176:D177"/>
    <mergeCell ref="D152:D154"/>
    <mergeCell ref="D98:D100"/>
    <mergeCell ref="D101:D102"/>
    <mergeCell ref="D103:D105"/>
    <mergeCell ref="D76:D78"/>
    <mergeCell ref="I1:J1"/>
    <mergeCell ref="A3:J3"/>
    <mergeCell ref="A4:J4"/>
    <mergeCell ref="A8:D8"/>
    <mergeCell ref="A10:D10"/>
    <mergeCell ref="A11:D11"/>
    <mergeCell ref="A18:D18"/>
    <mergeCell ref="B19:D19"/>
    <mergeCell ref="B17:D17"/>
    <mergeCell ref="B14:D14"/>
    <mergeCell ref="D893:D894"/>
    <mergeCell ref="D895:D896"/>
    <mergeCell ref="D926:D928"/>
    <mergeCell ref="D942:D944"/>
    <mergeCell ref="D967:D968"/>
    <mergeCell ref="B1030:D1030"/>
    <mergeCell ref="B1056:D1056"/>
    <mergeCell ref="B1106:D1106"/>
    <mergeCell ref="B1122:D1122"/>
    <mergeCell ref="D969:D970"/>
    <mergeCell ref="D976:D977"/>
    <mergeCell ref="D981:D982"/>
    <mergeCell ref="D979:D980"/>
    <mergeCell ref="B983:D983"/>
  </mergeCells>
  <pageMargins left="0.51181102362204722" right="0.51181102362204722" top="0.78740157480314965" bottom="0.78740157480314965" header="0.31496062992125984" footer="0.31496062992125984"/>
  <pageSetup paperSize="9" scale="69" firstPageNumber="194" orientation="portrait" useFirstPageNumber="1" r:id="rId1"/>
  <headerFooter alignWithMargins="0">
    <oddHeader>&amp;C&amp;"Arial,Kursywa"Informacja o przebiegu wykonania budżetu Województwa Zachodniopomorskiego za I półrocze 2012 roku - załączniki&amp;"Arial,Normalny"
____________________________________________________________________________________________</oddHeader>
    <oddFooter>&amp;C&amp;P</oddFooter>
  </headerFooter>
  <rowBreaks count="1" manualBreakCount="1">
    <brk id="27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wydatki wg paragrafów</vt:lpstr>
      <vt:lpstr>'wydatki wg paragrafów'!Obszar_wydruku</vt:lpstr>
      <vt:lpstr>'wydatki wg paragrafów'!Tytuły_wydruku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wstachera</dc:creator>
  <cp:lastModifiedBy>Magdalena Nowocień</cp:lastModifiedBy>
  <cp:lastPrinted>2012-08-30T10:51:29Z</cp:lastPrinted>
  <dcterms:created xsi:type="dcterms:W3CDTF">2012-07-25T09:35:56Z</dcterms:created>
  <dcterms:modified xsi:type="dcterms:W3CDTF">2012-09-27T13:27:56Z</dcterms:modified>
</cp:coreProperties>
</file>